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56.5\share\ОТЧЕТ на утверждение\Годовой 2022 на утверждение\"/>
    </mc:Choice>
  </mc:AlternateContent>
  <bookViews>
    <workbookView xWindow="0" yWindow="0" windowWidth="28800" windowHeight="12345" activeTab="1"/>
  </bookViews>
  <sheets>
    <sheet name="Прил. 1" sheetId="2" r:id="rId1"/>
    <sheet name="Прил. 2" sheetId="3" r:id="rId2"/>
    <sheet name="Прил.3" sheetId="4" r:id="rId3"/>
  </sheets>
  <calcPr calcId="162913"/>
</workbook>
</file>

<file path=xl/calcChain.xml><?xml version="1.0" encoding="utf-8"?>
<calcChain xmlns="http://schemas.openxmlformats.org/spreadsheetml/2006/main">
  <c r="K14" i="3" l="1"/>
  <c r="E21" i="4" l="1"/>
  <c r="E22" i="4"/>
  <c r="E23" i="4"/>
  <c r="E24" i="4"/>
  <c r="E25" i="4"/>
  <c r="E26" i="4"/>
  <c r="E27" i="4"/>
  <c r="E28" i="4"/>
  <c r="E29" i="4"/>
  <c r="E30" i="4"/>
  <c r="E31" i="4"/>
  <c r="E20" i="4"/>
  <c r="E18" i="4"/>
  <c r="F56" i="3" l="1"/>
  <c r="E56" i="3"/>
  <c r="F50" i="3"/>
  <c r="E50" i="3"/>
  <c r="G56" i="3"/>
  <c r="G57" i="3"/>
  <c r="G58" i="3"/>
  <c r="F54" i="3"/>
  <c r="G54" i="3" s="1"/>
  <c r="E54" i="3"/>
  <c r="G52" i="3"/>
  <c r="G53" i="3"/>
  <c r="G55" i="3"/>
  <c r="F46" i="3"/>
  <c r="E46" i="3"/>
  <c r="G48" i="3"/>
  <c r="G49" i="3"/>
  <c r="G51" i="3"/>
  <c r="F43" i="3"/>
  <c r="E43" i="3"/>
  <c r="G44" i="3"/>
  <c r="G45" i="3"/>
  <c r="G46" i="3"/>
  <c r="G47" i="3"/>
  <c r="F37" i="3"/>
  <c r="G39" i="3"/>
  <c r="G40" i="3"/>
  <c r="G41" i="3"/>
  <c r="G42" i="3"/>
  <c r="G33" i="3"/>
  <c r="G34" i="3"/>
  <c r="G35" i="3"/>
  <c r="G36" i="3"/>
  <c r="F32" i="3"/>
  <c r="E32" i="3"/>
  <c r="F26" i="3"/>
  <c r="E26" i="3"/>
  <c r="F23" i="3"/>
  <c r="E23" i="3"/>
  <c r="F21" i="3"/>
  <c r="E21" i="3"/>
  <c r="G29" i="3"/>
  <c r="G30" i="3"/>
  <c r="G31" i="3"/>
  <c r="G25" i="3"/>
  <c r="G27" i="3"/>
  <c r="G28" i="3"/>
  <c r="G22" i="3"/>
  <c r="G24" i="3"/>
  <c r="F14" i="3"/>
  <c r="E14" i="3"/>
  <c r="G19" i="3"/>
  <c r="G20" i="3"/>
  <c r="G17" i="3"/>
  <c r="G18" i="3"/>
  <c r="G15" i="3"/>
  <c r="G16" i="3"/>
  <c r="G12" i="3"/>
  <c r="K12" i="3" l="1"/>
  <c r="G50" i="3"/>
  <c r="G43" i="3"/>
  <c r="G21" i="3"/>
  <c r="G32" i="3"/>
  <c r="G23" i="3"/>
  <c r="G26" i="3"/>
  <c r="G14" i="3"/>
  <c r="E173" i="2"/>
  <c r="E106" i="2"/>
  <c r="E150" i="2" l="1"/>
  <c r="E18" i="2"/>
  <c r="E19" i="2"/>
  <c r="E20" i="2"/>
  <c r="E21" i="2"/>
  <c r="E22" i="2"/>
  <c r="E25" i="2"/>
  <c r="E26" i="2"/>
  <c r="E29" i="2"/>
  <c r="E30" i="2"/>
  <c r="E33" i="2"/>
  <c r="E34" i="2"/>
  <c r="E37" i="2"/>
  <c r="E38" i="2"/>
  <c r="E39" i="2"/>
  <c r="E40" i="2"/>
  <c r="E41" i="2"/>
  <c r="E42" i="2"/>
  <c r="E43" i="2"/>
  <c r="E44" i="2"/>
  <c r="E47" i="2"/>
  <c r="E48" i="2"/>
  <c r="E49" i="2"/>
  <c r="E50" i="2"/>
  <c r="E51" i="2"/>
  <c r="E56" i="2"/>
  <c r="E57" i="2"/>
  <c r="E58" i="2"/>
  <c r="E63" i="2"/>
  <c r="E64" i="2"/>
  <c r="E71" i="2"/>
  <c r="E72" i="2"/>
  <c r="E73" i="2"/>
  <c r="E75" i="2"/>
  <c r="E76" i="2"/>
  <c r="E77" i="2"/>
  <c r="E79" i="2"/>
  <c r="E80" i="2"/>
  <c r="E81" i="2"/>
  <c r="E86" i="2"/>
  <c r="E87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8" i="2"/>
  <c r="E109" i="2"/>
  <c r="E112" i="2"/>
  <c r="E114" i="2"/>
  <c r="E115" i="2"/>
  <c r="E116" i="2"/>
  <c r="E117" i="2"/>
  <c r="E124" i="2"/>
  <c r="E125" i="2"/>
  <c r="E130" i="2"/>
  <c r="E131" i="2"/>
  <c r="E132" i="2"/>
  <c r="E133" i="2"/>
  <c r="E134" i="2"/>
  <c r="E135" i="2"/>
  <c r="E136" i="2"/>
  <c r="E137" i="2"/>
  <c r="E138" i="2"/>
  <c r="E139" i="2"/>
  <c r="E143" i="2"/>
  <c r="E144" i="2"/>
  <c r="E151" i="2"/>
  <c r="E154" i="2"/>
  <c r="E155" i="2"/>
  <c r="E156" i="2"/>
  <c r="E163" i="2"/>
  <c r="E164" i="2"/>
  <c r="E169" i="2"/>
  <c r="E170" i="2"/>
  <c r="E174" i="2"/>
  <c r="E177" i="2"/>
  <c r="E178" i="2"/>
  <c r="E184" i="2"/>
  <c r="E185" i="2"/>
  <c r="E188" i="2"/>
  <c r="E190" i="2"/>
  <c r="E191" i="2"/>
  <c r="E192" i="2"/>
  <c r="E193" i="2"/>
  <c r="E194" i="2"/>
  <c r="E195" i="2"/>
  <c r="E198" i="2"/>
  <c r="E199" i="2"/>
  <c r="E204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16" i="2"/>
  <c r="G38" i="3"/>
  <c r="E37" i="3"/>
  <c r="G37" i="3" s="1"/>
</calcChain>
</file>

<file path=xl/sharedStrings.xml><?xml version="1.0" encoding="utf-8"?>
<sst xmlns="http://schemas.openxmlformats.org/spreadsheetml/2006/main" count="1007" uniqueCount="654">
  <si>
    <t xml:space="preserve"> Наименование показателя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</si>
  <si>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</si>
  <si>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</si>
  <si>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</si>
  <si>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</si>
  <si>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</si>
  <si>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</si>
  <si>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</si>
  <si>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</si>
  <si>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</si>
  <si>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</si>
  <si>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</si>
  <si>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</si>
  <si>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</si>
  <si>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</si>
  <si>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-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</si>
  <si>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</si>
  <si>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000 1 01 02010 01 1000 110</t>
  </si>
  <si>
    <t>000 1 01 02010 01 2100 110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</si>
  <si>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</si>
  <si>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</si>
  <si>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</si>
  <si>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000 1 01 02020 01 1000 110</t>
  </si>
  <si>
    <t>000 1 01 02020 01 2100 110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</si>
  <si>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</si>
  <si>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</si>
  <si>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</si>
  <si>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000 1 01 02030 01 1000 110</t>
  </si>
  <si>
    <t>000 1 01 02030 01 2100 110</t>
  </si>
  <si>
    <t>000 1 01 02030 01 3000 110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</si>
  <si>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</si>
  <si>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</si>
  <si>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</si>
  <si>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000 1 01 02080 01 1000 110</t>
  </si>
  <si>
    <t>000 1 01 02080 01 2100 110</t>
  </si>
  <si>
    <t>000 1 01 02080 01 3000 110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</si>
  <si>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</si>
  <si>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</si>
  <si>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</si>
  <si>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</si>
  <si>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</si>
  <si>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</si>
  <si>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</si>
  <si>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</si>
  <si>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</si>
  <si>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</si>
  <si>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</si>
  <si>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</si>
  <si>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</si>
  <si>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</si>
  <si>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</si>
  <si>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</si>
  <si>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</si>
  <si>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</si>
  <si>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</si>
  <si>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</si>
  <si>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</si>
  <si>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</si>
  <si>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</si>
  <si>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</si>
  <si>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</si>
  <si>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</si>
  <si>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</si>
  <si>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</si>
  <si>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</si>
  <si>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>000 1 05 01011 01 2100 110</t>
  </si>
  <si>
    <t>000 1 05 01011 01 3000 110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</si>
  <si>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</si>
  <si>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</si>
  <si>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</si>
  <si>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000 1 05 01012 01 2100 110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</si>
  <si>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</si>
  <si>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</si>
  <si>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</si>
  <si>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</si>
  <si>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000 1 05 01021 01 1000 110</t>
  </si>
  <si>
    <t>000 1 05 01021 01 2100 110</t>
  </si>
  <si>
    <t>000 1 05 01021 01 3000 110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</si>
  <si>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</si>
  <si>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</si>
  <si>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</si>
  <si>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000 1 05 01022 01 1000 110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</si>
  <si>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</si>
  <si>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</si>
  <si>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</si>
  <si>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>000 1 05 02010 02 1000 110</t>
  </si>
  <si>
    <t>000 1 05 02010 02 2100 110</t>
  </si>
  <si>
    <t>000 1 05 02010 02 3000 110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</si>
  <si>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</si>
  <si>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</si>
  <si>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</si>
  <si>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000 1 05 02020 02 1000 110</t>
  </si>
  <si>
    <t>000 1 05 02020 02 2100 110</t>
  </si>
  <si>
    <t xml:space="preserve">  Единый сельскохозяйственный налог</t>
  </si>
  <si>
    <t>000 1 05 03000 01 0000 110</t>
  </si>
  <si>
    <t>000 1 05 03010 01 0000 110</t>
  </si>
  <si>
    <t>000 1 05 03010 01 1000 110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</si>
  <si>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</si>
  <si>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</si>
  <si>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</si>
  <si>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</si>
  <si>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</si>
  <si>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000 1 05 04020 02 1000 110</t>
  </si>
  <si>
    <t>000 1 05 04020 02 2100 110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</si>
  <si>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</si>
  <si>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</si>
  <si>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</si>
  <si>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</si>
  <si>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</si>
  <si>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</si>
  <si>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000 1 08 03010 01 1000 110</t>
  </si>
  <si>
    <t>000 1 08 03010 01 1050 110</t>
  </si>
  <si>
    <t>000 1 08 03010 01 1060 110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</si>
  <si>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</si>
  <si>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000 1 08 03010 01 4000 110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</si>
  <si>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</si>
  <si>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</si>
  <si>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</si>
  <si>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</si>
  <si>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</si>
  <si>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</si>
  <si>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</si>
  <si>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Проценты, полученные от предоставления бюджетных кредитов внутри страны</t>
  </si>
  <si>
    <t>000 1 11 03000 00 0000 120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</si>
  <si>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</si>
  <si>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</si>
  <si>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</si>
  <si>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</si>
  <si>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</si>
  <si>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</si>
  <si>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</si>
  <si>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</si>
  <si>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</si>
  <si>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</si>
  <si>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</si>
  <si>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</si>
  <si>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«Доходы,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учреждений)»</t>
  </si>
  <si>
    <t>000 1 11 05025 05 0000 120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</si>
  <si>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</si>
  <si>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</si>
  <si>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</si>
  <si>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</si>
  <si>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</si>
  <si>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</si>
  <si>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</si>
  <si>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</si>
  <si>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</si>
  <si>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</si>
  <si>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</si>
  <si>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</si>
  <si>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 xml:space="preserve">  Плата за выбросы загрязняющих веществ в атмосферный воздух стационарными объектами (пени по соответствующему платежу)</t>
  </si>
  <si>
    <t>000 1 12 01010 01 2100 120</t>
  </si>
  <si>
    <t xml:space="preserve">  Плата за выбросы загрязняющих веществ в атмосферный воздух стационарными объектами7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</si>
  <si>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</si>
  <si>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</si>
  <si>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</si>
  <si>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</si>
  <si>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</si>
  <si>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</si>
  <si>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</si>
  <si>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</si>
  <si>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 xml:space="preserve">  Плата за размещение отходов производства (пени по соответствующему платежу)</t>
  </si>
  <si>
    <t>000 1 12 01041 01 2100 120</t>
  </si>
  <si>
    <t xml:space="preserve">  плата за размещение отходов призводства и потребления</t>
  </si>
  <si>
    <t>000 1 12 01041 01 6000 120</t>
  </si>
  <si>
    <t xml:space="preserve">  Плата за размещение твердых коммунальных отходов</t>
  </si>
  <si>
    <t>000 1 12 01042 01 0000 120</t>
  </si>
  <si>
    <t xml:space="preserve">  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</si>
  <si>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</si>
  <si>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</si>
  <si>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</si>
  <si>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</si>
  <si>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</si>
  <si>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</si>
  <si>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</si>
  <si>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</si>
  <si>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</si>
  <si>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  Прочие доходы от оказания платных услуг (работ) получателями средств бюджетов муниципальных районов (родительская плата за присмотр и уход в ДОУ)</t>
  </si>
  <si>
    <t>000 1 13 01995 05 0001 130</t>
  </si>
  <si>
    <t xml:space="preserve">  Прочие доходы от оказания платных услуг (работ) получателями средств бюджетов муниципальных районов (путевки в лагерь)</t>
  </si>
  <si>
    <t>000 1 13 01995 05 0002 130</t>
  </si>
  <si>
    <t xml:space="preserve">  Прочие доходы от оказания платных услуг (работ) получателями средств бюджетов муниципальных районов (спортивные учреждения дополнительного образования)</t>
  </si>
  <si>
    <t>000 1 13 01995 05 0003 130</t>
  </si>
  <si>
    <t xml:space="preserve">  Прочие доходы от оказания платных услуг (работ) получателями средств бюджетов муниципальных районов (услуги учреждений образования)</t>
  </si>
  <si>
    <t>000 1 13 01995 05 0004 130</t>
  </si>
  <si>
    <t xml:space="preserve">  Прочие доходы от оказания платных услуг (работ) получателями средств бюджетов муниципальных районов (услуги учреждений культуры)</t>
  </si>
  <si>
    <t>000 1 13 01995 05 0005 130</t>
  </si>
  <si>
    <t xml:space="preserve">  Прочие доходы от оказания платных услуг (работ) получателями средств бюджетов муниципальных районов (услуги учреждений физической культуры и спорта)</t>
  </si>
  <si>
    <t>000 1 13 01995 05 0006 130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</si>
  <si>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</si>
  <si>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</si>
  <si>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</si>
  <si>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</si>
  <si>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</si>
  <si>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</si>
  <si>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</si>
  <si>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</si>
  <si>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</si>
  <si>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000 1 14 02050 05 0000 440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</si>
  <si>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</si>
  <si>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000 1 14 02053 05 0000 440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</si>
  <si>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</si>
  <si>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</si>
  <si>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</si>
  <si>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</si>
  <si>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</si>
  <si>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</si>
  <si>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</si>
  <si>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</si>
  <si>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</si>
  <si>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</si>
  <si>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</si>
  <si>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</si>
  <si>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</si>
  <si>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</si>
  <si>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</si>
  <si>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</si>
  <si>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</si>
  <si>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</si>
  <si>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</si>
  <si>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</si>
  <si>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</si>
  <si>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000 1 16 01053 01 0035 140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</si>
  <si>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</si>
  <si>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000 1 16 01053 01 0059 140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</si>
  <si>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</si>
  <si>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</si>
  <si>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</si>
  <si>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</si>
  <si>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</si>
  <si>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</si>
  <si>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</si>
  <si>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000 1 16 01063 01 0003 140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</si>
  <si>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</si>
  <si>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000 1 16 01063 01 0008 140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</si>
  <si>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</si>
  <si>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000 1 16 01063 01 0009 140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</si>
  <si>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</si>
  <si>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000 1 16 01063 01 0101 140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</si>
  <si>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</si>
  <si>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</si>
  <si>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</si>
  <si>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</si>
  <si>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</si>
  <si>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</si>
  <si>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</si>
  <si>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000 1 16 01073 01 0017 140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</si>
  <si>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</si>
  <si>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000 1 16 01073 01 0027 140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</si>
  <si>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</si>
  <si>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</si>
  <si>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</si>
  <si>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</si>
  <si>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</si>
  <si>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</si>
  <si>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</si>
  <si>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000 1 16 01083 01 0037 140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</si>
  <si>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</si>
  <si>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</si>
  <si>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</si>
  <si>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</si>
  <si>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</si>
  <si>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000 1 16 01113 01 9000 140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</si>
  <si>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</si>
  <si>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</si>
  <si>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</si>
  <si>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</si>
  <si>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</si>
  <si>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</si>
  <si>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</si>
  <si>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</si>
  <si>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</si>
  <si>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000 1 16 01143 01 0002 140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</si>
  <si>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</si>
  <si>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000 1 16 01143 01 0016 140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</si>
  <si>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</si>
  <si>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000 1 16 01143 01 0102 140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</si>
  <si>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</si>
  <si>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</si>
  <si>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</si>
  <si>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</si>
  <si>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</si>
  <si>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</si>
  <si>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</si>
  <si>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000 1 16 01153 01 0005 140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</si>
  <si>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</si>
  <si>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</si>
  <si>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</si>
  <si>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</si>
  <si>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</si>
  <si>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</si>
  <si>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</si>
  <si>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000 1 16 01173 01 0007 140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</si>
  <si>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</si>
  <si>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</si>
  <si>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</si>
  <si>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</si>
  <si>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</si>
  <si>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</si>
  <si>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</si>
  <si>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000 1 16 01193 01 0005 140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</si>
  <si>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</si>
  <si>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000 1 16 01193 01 0007 140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</si>
  <si>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</si>
  <si>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000 1 16 01193 01 0020 140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</si>
  <si>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</si>
  <si>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000 1 16 01193 01 0029 140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</si>
  <si>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</si>
  <si>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</si>
  <si>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</si>
  <si>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</si>
  <si>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</si>
  <si>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</si>
  <si>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</si>
  <si>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000 1 16 01203 01 0006 140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</si>
  <si>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</si>
  <si>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000 1 16 01203 01 0007 140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</si>
  <si>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</si>
  <si>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</si>
  <si>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</si>
  <si>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000 1 16 01203 01 9000 140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</si>
  <si>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</si>
  <si>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</si>
  <si>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</si>
  <si>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</si>
  <si>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</si>
  <si>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000 1 16 07010 05 0000 140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</si>
  <si>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</si>
  <si>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</si>
  <si>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</si>
  <si>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</si>
  <si>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</si>
  <si>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</si>
  <si>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</si>
  <si>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</si>
  <si>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</si>
  <si>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</si>
  <si>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</si>
  <si>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</si>
  <si>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</si>
  <si>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</si>
  <si>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</si>
  <si>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000 1 16 10123 01 0051 140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</si>
  <si>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</si>
  <si>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</si>
  <si>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</si>
  <si>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</si>
  <si>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</si>
  <si>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</si>
  <si>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</si>
  <si>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</si>
  <si>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</si>
  <si>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</si>
  <si>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муниципальных районов</t>
  </si>
  <si>
    <t>000 1 17 01050 05 0000 180</t>
  </si>
  <si>
    <t xml:space="preserve">  Прочие неналоговые доходы</t>
  </si>
  <si>
    <t>000 1 17 05000 00 0000 180</t>
  </si>
  <si>
    <t xml:space="preserve">  Прочие неналоговые доходы бюджетов муниципальных районов</t>
  </si>
  <si>
    <t>000 1 17 05050 05 0000 180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</si>
  <si>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</si>
  <si>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</si>
  <si>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</si>
  <si>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</si>
  <si>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</si>
  <si>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</si>
  <si>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</si>
  <si>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</si>
  <si>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</si>
  <si>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</si>
  <si>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</si>
  <si>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</si>
  <si>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</si>
  <si>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000 2 02 15002 05 0000 150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</si>
  <si>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</si>
  <si>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</si>
  <si>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софинансирование капитальных вложений в объекты муниципальной собственности</t>
  </si>
  <si>
    <t>000 2 02 20077 00 0000 150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</si>
  <si>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</si>
  <si>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</si>
  <si>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</si>
  <si>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</si>
  <si>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</si>
  <si>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000 2 02 20216 05 0000 150</t>
  </si>
  <si>
    <t xml:space="preserve">  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</si>
  <si>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</si>
  <si>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 xml:space="preserve">  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</si>
  <si>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</si>
  <si>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 xml:space="preserve">  Субсидии бюджетам на строительство и реконструкцию (модернизацию) объектов питьевого водоснабжения</t>
  </si>
  <si>
    <t>000 2 02 25243 00 0000 150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</si>
  <si>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</si>
  <si>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>000 2 02 25243 05 0000 150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</si>
  <si>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</si>
  <si>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</si>
  <si>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</si>
  <si>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</si>
  <si>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</si>
  <si>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</si>
  <si>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муниципальных районов на реализацию мероприятий по обеспечению жильем молодых семей</t>
  </si>
  <si>
    <t>000 2 02 25497 05 0000 150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</si>
  <si>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</si>
  <si>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</si>
  <si>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муниципальных районов на поддержку отрасли культуры</t>
  </si>
  <si>
    <t>000 2 02 25519 05 0000 150</t>
  </si>
  <si>
    <t xml:space="preserve">  Субсидии бюджетам на обеспечение комплексного развития сельских территорий</t>
  </si>
  <si>
    <t>000 2 02 25576 00 0000 150</t>
  </si>
  <si>
    <t xml:space="preserve">  Субсидии бюджетам муниципальных районов на обеспечение комплексного развития сельских территорий</t>
  </si>
  <si>
    <t>000 2 02 25576 05 0000 150</t>
  </si>
  <si>
    <t xml:space="preserve">  Субсидии бюджетам на реализацию мероприятий по модернизации школьных систем образования</t>
  </si>
  <si>
    <t>000 2 02 25750 00 0000 150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</si>
  <si>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</si>
  <si>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</si>
  <si>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 xml:space="preserve">  Прочие субсидии</t>
  </si>
  <si>
    <t>000 2 02 29999 00 0000 150</t>
  </si>
  <si>
    <t xml:space="preserve">  Прочие субсидии бюджетам муниципальных районов</t>
  </si>
  <si>
    <t>000 2 02 29999 05 0000 150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</si>
  <si>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</si>
  <si>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</si>
  <si>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</si>
  <si>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</si>
  <si>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</si>
  <si>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</si>
  <si>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</si>
  <si>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</si>
  <si>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</si>
  <si>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</si>
  <si>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</si>
  <si>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</si>
  <si>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</si>
  <si>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</si>
  <si>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 xml:space="preserve">  Единая субвенция местным бюджетам</t>
  </si>
  <si>
    <t>000 2 02 39998 00 0000 150</t>
  </si>
  <si>
    <t xml:space="preserve">  Единая субвенция бюджетам муниципальных районов</t>
  </si>
  <si>
    <t>000 2 02 39998 05 0000 150</t>
  </si>
  <si>
    <t xml:space="preserve">  Прочие субвенции</t>
  </si>
  <si>
    <t>000 2 02 39999 00 0000 150</t>
  </si>
  <si>
    <t xml:space="preserve">  Прочие субвенции бюджетам муниципальных районов</t>
  </si>
  <si>
    <t>000 2 02 39999 05 0000 150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</si>
  <si>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</si>
  <si>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</si>
  <si>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</si>
  <si>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</si>
  <si>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</si>
  <si>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</si>
  <si>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</si>
  <si>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</si>
  <si>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</si>
  <si>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</si>
  <si>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 xml:space="preserve">  Межбюджетные трансферты, передаваемые бюджетам на создание модельных муниципальных библиотек</t>
  </si>
  <si>
    <t>000 2 02 45454 00 0000 150</t>
  </si>
  <si>
    <t xml:space="preserve">  Межбюджетные трансферты, передаваемые бюджетам муниципальных районов на создание модельных муниципальных библиотек</t>
  </si>
  <si>
    <t>000 2 02 45454 05 0000 150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</si>
  <si>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</si>
  <si>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</si>
  <si>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муниципальных районов</t>
  </si>
  <si>
    <t>000 2 02 49999 05 0000 150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</si>
  <si>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</si>
  <si>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</si>
  <si>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муниципальных районов</t>
  </si>
  <si>
    <t>000 2 07 05000 05 0000 150</t>
  </si>
  <si>
    <t xml:space="preserve">  Поступления от денежных пожертвований, предоставляемых физическими лицами получателям средств бюджетов муниципальных районов</t>
  </si>
  <si>
    <t>000 2 07 05020 05 0000 150</t>
  </si>
  <si>
    <t>000 2 07 05030 05 0000 150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</si>
  <si>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</si>
  <si>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</si>
  <si>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</si>
  <si>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</si>
  <si>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</si>
  <si>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</si>
  <si>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 xml:space="preserve">  Доходы бюджетов муниципальных районов от возврата организациями остатков субсидий прошлых лет</t>
  </si>
  <si>
    <t>000 2 18 05000 05 0000 150</t>
  </si>
  <si>
    <t xml:space="preserve">  Доходы бюджетов муниципальных районов от возврата иными организациями остатков субсидий прошлых лет</t>
  </si>
  <si>
    <t>000 2 18 05030 05 0000 150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</si>
  <si>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</si>
  <si>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</si>
  <si>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</si>
  <si>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</si>
  <si>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</si>
  <si>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</si>
  <si>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</si>
  <si>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</si>
  <si>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Код расхода по бюджетной классификации</t>
  </si>
  <si>
    <t>Расходы бюджета - всего</t>
  </si>
  <si>
    <t xml:space="preserve">  Расходы на обеспечение деятельности Совета народных депутатов Семилукского муниципального района</t>
  </si>
  <si>
    <t>Результат исполнения бюджета (дефицит / профицит)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</si>
  <si>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</si>
  <si>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</si>
  <si>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</si>
  <si>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</si>
  <si>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</si>
  <si>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</si>
  <si>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</si>
  <si>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</si>
  <si>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</si>
  <si>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</si>
  <si>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</si>
  <si>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 xml:space="preserve">  Иные источники внутреннего финансирования дефицитов бюджетов</t>
  </si>
  <si>
    <t>000 01 06 00 00 00 0000 000</t>
  </si>
  <si>
    <t xml:space="preserve">  Бюджетные кредиты, предоставленные внутри страны в валюте Российской Федерации</t>
  </si>
  <si>
    <t>000 01 06 05 00 00 0000 000</t>
  </si>
  <si>
    <t xml:space="preserve">  Предоставление бюджетных кредитов внутри страны в валюте Российской Федерации</t>
  </si>
  <si>
    <t>000 01 06 05 00 00 0000 500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</si>
  <si>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</si>
  <si>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</si>
  <si>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</si>
  <si>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</si>
  <si>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  Возврат бюджетных кредитов, предоставленных внутри страны в валюте Российской Федерации</t>
  </si>
  <si>
    <t>000 01 06 05 00 00 0000 600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</si>
  <si>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</si>
  <si>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000 01 06 05 02 00 0000 600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</si>
  <si>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</si>
  <si>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</si>
  <si>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</si>
  <si>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</si>
  <si>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</si>
  <si>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</si>
  <si>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</si>
  <si>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</si>
  <si>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</si>
  <si>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</si>
  <si>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</si>
  <si>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000 00 00 00 00 00 0000 000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</si>
  <si>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</si>
  <si>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</si>
  <si>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</si>
  <si>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</si>
  <si>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</si>
  <si>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</si>
  <si>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</si>
  <si>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</si>
  <si>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</si>
  <si>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</si>
  <si>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</si>
  <si>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</si>
  <si>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</si>
  <si>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</si>
  <si>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</si>
  <si>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</si>
  <si>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>927 00 00 00 00 00 0000 000</t>
  </si>
  <si>
    <t>927 01 05 02 00 00 0000 600</t>
  </si>
  <si>
    <t>927 01 05 02 01 00 0000 610</t>
  </si>
  <si>
    <t>927 01 05 02 01 05 0000 610</t>
  </si>
  <si>
    <t>Приложение №1</t>
  </si>
  <si>
    <t xml:space="preserve">к решению Совета народных депутатов </t>
  </si>
  <si>
    <t xml:space="preserve">"Об утверждении годового отчета об </t>
  </si>
  <si>
    <t>от _________________   № _____________</t>
  </si>
  <si>
    <t>Код дохода бюджетной классификации</t>
  </si>
  <si>
    <t>Процент исполнения</t>
  </si>
  <si>
    <t>3</t>
  </si>
  <si>
    <t>исполнении районного бюджета за 2022 год"</t>
  </si>
  <si>
    <t>Отчет об исполнении районного бюджета по кодам классификации доходов бюджета на 2022 год</t>
  </si>
  <si>
    <t>Утвержденный план на 2022 год</t>
  </si>
  <si>
    <t>Исполнено за 2022 год</t>
  </si>
  <si>
    <t>Приложение №3</t>
  </si>
  <si>
    <t>Код по БК</t>
  </si>
  <si>
    <t>раздел</t>
  </si>
  <si>
    <t>подраздел</t>
  </si>
  <si>
    <t>Отчет об исполнении бюджета по разделам и позразделам классификации расходов бюджета за 2022 год</t>
  </si>
  <si>
    <t>Уточненный план на 2022 год</t>
  </si>
  <si>
    <t>01</t>
  </si>
  <si>
    <t>03</t>
  </si>
  <si>
    <t>04</t>
  </si>
  <si>
    <t>00</t>
  </si>
  <si>
    <t>ОБЩЕГОСУДАРСТВЕННЫЕ ВОПРОСЫ</t>
  </si>
  <si>
    <t>05</t>
  </si>
  <si>
    <t>06</t>
  </si>
  <si>
    <t>11</t>
  </si>
  <si>
    <t>13</t>
  </si>
  <si>
    <t>000 0103 00 0 00 00000 000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</si>
  <si>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</si>
  <si>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</si>
  <si>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 xml:space="preserve">  Судебная система</t>
  </si>
  <si>
    <t>000 0105 00 0 00 00000 000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</si>
  <si>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</si>
  <si>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</si>
  <si>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Резервные фонды</t>
  </si>
  <si>
    <t>000 0111 00 0 00 00000 000</t>
  </si>
  <si>
    <t xml:space="preserve">  Другие общегосударственные вопросы</t>
  </si>
  <si>
    <t>02</t>
  </si>
  <si>
    <t>10</t>
  </si>
  <si>
    <t>000 0113 00 0 00 00000 000</t>
  </si>
  <si>
    <t>000 0204 000 0 00 00000 000</t>
  </si>
  <si>
    <t>14</t>
  </si>
  <si>
    <t>08</t>
  </si>
  <si>
    <t>09</t>
  </si>
  <si>
    <t>12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</si>
  <si>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</si>
  <si>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</si>
  <si>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</si>
  <si>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000 0310 00 0 00 00000 000</t>
  </si>
  <si>
    <t>000 0314 00 0 00 00000 000</t>
  </si>
  <si>
    <t>ЖИЛИЩНО-КОММУНАЛЬНОЕ ХОЗЯЙСТВО</t>
  </si>
  <si>
    <t>000 0401 00 0 00 00000 000</t>
  </si>
  <si>
    <t>000 0405 00 0 00 00000 000</t>
  </si>
  <si>
    <t>000 0408 00 0 00 00000 000</t>
  </si>
  <si>
    <t>000 0409 00 0 00 00000 000</t>
  </si>
  <si>
    <t>000 0412 00 0 00 00000 000</t>
  </si>
  <si>
    <t>07</t>
  </si>
  <si>
    <t>ОБРАЗОВАНИЕ</t>
  </si>
  <si>
    <t>000 0501 00 0 00 00000 000</t>
  </si>
  <si>
    <t>000 0502 00 0 00 00000 000</t>
  </si>
  <si>
    <t>000 0503 00 0 00 00000 000</t>
  </si>
  <si>
    <t>000 0505 00 0 00 00000 000</t>
  </si>
  <si>
    <t>КУЛЬТУРА</t>
  </si>
  <si>
    <t>000 0701 00 0 00 00000 000</t>
  </si>
  <si>
    <t>000 0702 00 0 00 00000 000</t>
  </si>
  <si>
    <t>000 0703 00 0 00 00000 000</t>
  </si>
  <si>
    <t>000 0707 00 0 00 00000 000</t>
  </si>
  <si>
    <t>000 0709 00 0 00 00000 000</t>
  </si>
  <si>
    <t xml:space="preserve">  Мобилизационная подготовка экономики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</si>
  <si>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</si>
  <si>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Другие вопросы в области национальной безопасности и правоохранительной деятельности</t>
  </si>
  <si>
    <t xml:space="preserve">  Общеэкономические вопросы</t>
  </si>
  <si>
    <t xml:space="preserve">  Сельское хозяйство и рыболовство</t>
  </si>
  <si>
    <t xml:space="preserve">  Транспорт</t>
  </si>
  <si>
    <t xml:space="preserve">  Дорожное хозяйство (дорожные фонды)</t>
  </si>
  <si>
    <t xml:space="preserve">  Другие вопросы в области национальной экономики</t>
  </si>
  <si>
    <t xml:space="preserve">  Жилищное хозяйство</t>
  </si>
  <si>
    <t xml:space="preserve">  Коммунальное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</si>
  <si>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</si>
  <si>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</si>
  <si>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</si>
  <si>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</si>
  <si>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Дополнительное образование детей</t>
  </si>
  <si>
    <t xml:space="preserve">  Молодежная политика</t>
  </si>
  <si>
    <t xml:space="preserve">  Другие вопросы в области образования</t>
  </si>
  <si>
    <t xml:space="preserve">  Культура</t>
  </si>
  <si>
    <t xml:space="preserve">  Другие вопросы в области культуры, кинематографии</t>
  </si>
  <si>
    <t>СОЦИАЛЬНАЯ ПОЛИТИКА</t>
  </si>
  <si>
    <t>000 0801 00 0 00 00000 000</t>
  </si>
  <si>
    <t>000 0804 00 0 00 00000 000</t>
  </si>
  <si>
    <t>000 1001 00 0 00 00000 000</t>
  </si>
  <si>
    <t>000 1004 00 0 00 00000 000</t>
  </si>
  <si>
    <t>000 1006 00 0 00 00000 000</t>
  </si>
  <si>
    <t>ФИЗИЧЕСКАЯ КУЛЬТУРА И СПОРТ</t>
  </si>
  <si>
    <t xml:space="preserve">  Охрана семьи и детства</t>
  </si>
  <si>
    <t xml:space="preserve">  Пенсионное обеспечение</t>
  </si>
  <si>
    <t xml:space="preserve">  Другие вопросы в области социальной политики</t>
  </si>
  <si>
    <t xml:space="preserve">  Физическая культура</t>
  </si>
  <si>
    <t xml:space="preserve">  Массовый спорт</t>
  </si>
  <si>
    <t xml:space="preserve">  Другие вопросы в области физической культуры и спорта</t>
  </si>
  <si>
    <t>000 1101 00 0 00 00000 000</t>
  </si>
  <si>
    <t>000 1102 00 0 00 00000 000</t>
  </si>
  <si>
    <t>000 1105 00 0 00 00000 000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</si>
  <si>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</si>
  <si>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</si>
  <si>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 xml:space="preserve">  Обслуживание государственного (муниципального) внутреннего долга</t>
  </si>
  <si>
    <t>000 1301 00 0 00 00000 000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</si>
  <si>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</si>
  <si>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Прочие межбюджетные трансферты общего характера</t>
  </si>
  <si>
    <t>000 1401 00 0 00 00000 000</t>
  </si>
  <si>
    <t>000 1403 00 0 00 00000 000</t>
  </si>
  <si>
    <t>Приложение №4</t>
  </si>
  <si>
    <t>Код показателя</t>
  </si>
  <si>
    <t>Отчет об исполнении районного бюджета по кодам классификации источников финансирования дефицита бюджета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</si>
</sst>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0_ ;\-#,##0.00\ 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</cellStyleXfs>
  <cellXfs count="148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1" fillId="0" borderId="1" xfId="1" applyNumberFormat="1" applyBorder="1" applyProtection="1"/>
    <xf numFmtId="0" fontId="0" fillId="0" borderId="1" xfId="0" applyBorder="1" applyProtection="1">
      <protection locked="0"/>
    </xf>
    <xf numFmtId="0" fontId="4" fillId="0" borderId="1" xfId="13" applyNumberFormat="1" applyBorder="1" applyProtection="1">
      <alignment horizontal="right"/>
    </xf>
    <xf numFmtId="49" fontId="14" fillId="0" borderId="1" xfId="21" applyNumberFormat="1" applyFont="1" applyBorder="1" applyProtection="1">
      <alignment horizontal="center"/>
    </xf>
    <xf numFmtId="0" fontId="14" fillId="0" borderId="1" xfId="10" applyNumberFormat="1" applyFont="1" applyBorder="1" applyProtection="1"/>
    <xf numFmtId="0" fontId="1" fillId="0" borderId="1" xfId="32" applyNumberFormat="1" applyBorder="1" applyProtection="1"/>
    <xf numFmtId="0" fontId="14" fillId="0" borderId="34" xfId="33" applyNumberFormat="1" applyFont="1" applyBorder="1" applyProtection="1">
      <alignment horizontal="center" vertical="center"/>
    </xf>
    <xf numFmtId="0" fontId="14" fillId="0" borderId="1" xfId="1" applyNumberFormat="1" applyFont="1" applyBorder="1" applyProtection="1"/>
    <xf numFmtId="0" fontId="13" fillId="0" borderId="1" xfId="0" applyFont="1" applyBorder="1" applyProtection="1">
      <protection locked="0"/>
    </xf>
    <xf numFmtId="0" fontId="14" fillId="0" borderId="1" xfId="16" applyNumberFormat="1" applyFont="1" applyBorder="1" applyProtection="1">
      <alignment horizontal="left"/>
    </xf>
    <xf numFmtId="0" fontId="19" fillId="0" borderId="1" xfId="28" applyNumberFormat="1" applyFont="1" applyBorder="1" applyProtection="1">
      <alignment horizontal="center"/>
    </xf>
    <xf numFmtId="49" fontId="14" fillId="0" borderId="34" xfId="35" applyNumberFormat="1" applyFont="1" applyBorder="1" applyProtection="1">
      <alignment horizontal="center" vertical="center"/>
    </xf>
    <xf numFmtId="0" fontId="16" fillId="0" borderId="0" xfId="0" applyFont="1" applyProtection="1">
      <protection locked="0"/>
    </xf>
    <xf numFmtId="0" fontId="13" fillId="0" borderId="0" xfId="0" applyFont="1" applyProtection="1">
      <protection locked="0"/>
    </xf>
    <xf numFmtId="49" fontId="14" fillId="0" borderId="1" xfId="23" applyNumberFormat="1" applyFont="1" applyBorder="1" applyProtection="1">
      <alignment horizontal="right"/>
    </xf>
    <xf numFmtId="49" fontId="14" fillId="0" borderId="1" xfId="27" applyNumberFormat="1" applyFont="1" applyBorder="1" applyProtection="1">
      <alignment horizontal="center"/>
    </xf>
    <xf numFmtId="49" fontId="14" fillId="0" borderId="1" xfId="17" applyNumberFormat="1" applyFont="1" applyBorder="1" applyProtection="1"/>
    <xf numFmtId="49" fontId="14" fillId="0" borderId="1" xfId="26" applyNumberFormat="1" applyFont="1" applyBorder="1" applyProtection="1"/>
    <xf numFmtId="49" fontId="14" fillId="0" borderId="34" xfId="46" applyNumberFormat="1" applyFont="1" applyBorder="1" applyProtection="1">
      <alignment horizontal="center"/>
    </xf>
    <xf numFmtId="0" fontId="14" fillId="0" borderId="34" xfId="44" applyNumberFormat="1" applyFont="1" applyBorder="1" applyProtection="1">
      <alignment horizontal="left" wrapText="1" indent="2"/>
    </xf>
    <xf numFmtId="0" fontId="13" fillId="0" borderId="1" xfId="139" applyFont="1"/>
    <xf numFmtId="49" fontId="14" fillId="0" borderId="34" xfId="42" applyNumberFormat="1" applyFont="1" applyBorder="1" applyProtection="1">
      <alignment horizontal="center"/>
    </xf>
    <xf numFmtId="4" fontId="14" fillId="0" borderId="34" xfId="43" applyNumberFormat="1" applyFont="1" applyBorder="1" applyProtection="1">
      <alignment horizontal="right" shrinkToFit="1"/>
    </xf>
    <xf numFmtId="49" fontId="14" fillId="0" borderId="1" xfId="25" applyNumberFormat="1" applyFont="1" applyBorder="1" applyProtection="1"/>
    <xf numFmtId="0" fontId="14" fillId="0" borderId="34" xfId="34" applyNumberFormat="1" applyFont="1" applyBorder="1" applyProtection="1">
      <alignment horizontal="center" vertical="center"/>
    </xf>
    <xf numFmtId="0" fontId="14" fillId="0" borderId="1" xfId="24" applyNumberFormat="1" applyFont="1" applyBorder="1" applyProtection="1">
      <alignment horizontal="left"/>
    </xf>
    <xf numFmtId="4" fontId="14" fillId="0" borderId="34" xfId="39" applyNumberFormat="1" applyFont="1" applyBorder="1" applyProtection="1">
      <alignment horizontal="right" shrinkToFit="1"/>
    </xf>
    <xf numFmtId="0" fontId="14" fillId="0" borderId="34" xfId="40" applyNumberFormat="1" applyFont="1" applyBorder="1" applyProtection="1">
      <alignment horizontal="left" wrapText="1"/>
    </xf>
    <xf numFmtId="0" fontId="19" fillId="0" borderId="1" xfId="28" applyFont="1" applyBorder="1">
      <alignment horizontal="center"/>
    </xf>
    <xf numFmtId="49" fontId="14" fillId="0" borderId="34" xfId="38" applyNumberFormat="1" applyFont="1" applyBorder="1" applyProtection="1">
      <alignment horizontal="center"/>
    </xf>
    <xf numFmtId="4" fontId="14" fillId="0" borderId="34" xfId="47" applyNumberFormat="1" applyFont="1" applyBorder="1" applyProtection="1">
      <alignment horizontal="right" shrinkToFit="1"/>
    </xf>
    <xf numFmtId="0" fontId="14" fillId="0" borderId="34" xfId="36" applyNumberFormat="1" applyFont="1" applyBorder="1" applyProtection="1">
      <alignment horizontal="left" wrapText="1"/>
    </xf>
    <xf numFmtId="0" fontId="12" fillId="0" borderId="1" xfId="139"/>
    <xf numFmtId="0" fontId="13" fillId="0" borderId="1" xfId="139" applyFont="1" applyProtection="1">
      <protection locked="0"/>
    </xf>
    <xf numFmtId="0" fontId="14" fillId="0" borderId="1" xfId="14" applyNumberFormat="1" applyFont="1" applyProtection="1"/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1" fillId="0" borderId="1" xfId="70" applyNumberFormat="1" applyBorder="1" applyProtection="1"/>
    <xf numFmtId="0" fontId="18" fillId="0" borderId="1" xfId="28" applyNumberFormat="1" applyFont="1" applyBorder="1" applyProtection="1">
      <alignment horizontal="center"/>
    </xf>
    <xf numFmtId="49" fontId="18" fillId="0" borderId="34" xfId="42" applyNumberFormat="1" applyFont="1" applyBorder="1" applyProtection="1">
      <alignment horizontal="center"/>
    </xf>
    <xf numFmtId="0" fontId="14" fillId="0" borderId="1" xfId="72" applyNumberFormat="1" applyFont="1" applyBorder="1" applyProtection="1"/>
    <xf numFmtId="0" fontId="14" fillId="0" borderId="1" xfId="71" applyNumberFormat="1" applyFont="1" applyBorder="1" applyProtection="1"/>
    <xf numFmtId="4" fontId="17" fillId="0" borderId="34" xfId="54" applyNumberFormat="1" applyFont="1" applyBorder="1" applyProtection="1">
      <alignment horizontal="right" shrinkToFit="1"/>
    </xf>
    <xf numFmtId="49" fontId="18" fillId="0" borderId="34" xfId="61" applyNumberFormat="1" applyFont="1" applyBorder="1" applyProtection="1">
      <alignment horizontal="center" wrapText="1"/>
    </xf>
    <xf numFmtId="4" fontId="18" fillId="0" borderId="34" xfId="62" applyNumberFormat="1" applyFont="1" applyBorder="1" applyProtection="1">
      <alignment horizontal="right" wrapText="1"/>
    </xf>
    <xf numFmtId="4" fontId="18" fillId="0" borderId="34" xfId="54" applyNumberFormat="1" applyFont="1" applyBorder="1" applyProtection="1">
      <alignment horizontal="right" shrinkToFit="1"/>
    </xf>
    <xf numFmtId="4" fontId="14" fillId="0" borderId="34" xfId="54" applyNumberFormat="1" applyFont="1" applyBorder="1" applyProtection="1">
      <alignment horizontal="right" shrinkToFit="1"/>
    </xf>
    <xf numFmtId="165" fontId="14" fillId="0" borderId="34" xfId="57" applyNumberFormat="1" applyFont="1" applyBorder="1" applyProtection="1">
      <alignment horizontal="right" shrinkToFit="1"/>
    </xf>
    <xf numFmtId="0" fontId="19" fillId="0" borderId="34" xfId="40" applyNumberFormat="1" applyFont="1" applyBorder="1" applyProtection="1">
      <alignment horizontal="left" wrapText="1"/>
    </xf>
    <xf numFmtId="49" fontId="14" fillId="0" borderId="34" xfId="61" applyNumberFormat="1" applyFont="1" applyBorder="1" applyProtection="1">
      <alignment horizontal="center" wrapText="1"/>
    </xf>
    <xf numFmtId="0" fontId="14" fillId="0" borderId="34" xfId="59" applyNumberFormat="1" applyFont="1" applyBorder="1" applyProtection="1">
      <alignment horizontal="left" wrapText="1"/>
    </xf>
    <xf numFmtId="4" fontId="14" fillId="0" borderId="34" xfId="62" applyNumberFormat="1" applyFont="1" applyBorder="1" applyProtection="1">
      <alignment horizontal="right" wrapText="1"/>
    </xf>
    <xf numFmtId="49" fontId="19" fillId="0" borderId="34" xfId="61" applyNumberFormat="1" applyFont="1" applyBorder="1" applyProtection="1">
      <alignment horizontal="center" wrapText="1"/>
    </xf>
    <xf numFmtId="4" fontId="19" fillId="0" borderId="34" xfId="62" applyNumberFormat="1" applyFont="1" applyBorder="1" applyProtection="1">
      <alignment horizontal="right" wrapText="1"/>
    </xf>
    <xf numFmtId="4" fontId="19" fillId="0" borderId="34" xfId="54" applyNumberFormat="1" applyFont="1" applyBorder="1" applyProtection="1">
      <alignment horizontal="right" shrinkToFit="1"/>
    </xf>
    <xf numFmtId="49" fontId="14" fillId="0" borderId="34" xfId="67" applyNumberFormat="1" applyFont="1" applyBorder="1" applyProtection="1">
      <alignment horizontal="center"/>
    </xf>
    <xf numFmtId="0" fontId="14" fillId="0" borderId="34" xfId="65" applyNumberFormat="1" applyFont="1" applyBorder="1" applyProtection="1">
      <alignment horizontal="left" wrapText="1"/>
    </xf>
    <xf numFmtId="4" fontId="14" fillId="0" borderId="34" xfId="68" applyNumberFormat="1" applyFont="1" applyBorder="1" applyProtection="1">
      <alignment horizontal="right" shrinkToFit="1"/>
    </xf>
    <xf numFmtId="49" fontId="14" fillId="0" borderId="34" xfId="69" applyNumberFormat="1" applyFont="1" applyBorder="1" applyProtection="1">
      <alignment horizontal="center"/>
    </xf>
    <xf numFmtId="165" fontId="18" fillId="0" borderId="34" xfId="57" applyNumberFormat="1" applyFont="1" applyBorder="1" applyProtection="1">
      <alignment horizontal="right" shrinkToFit="1"/>
    </xf>
    <xf numFmtId="0" fontId="19" fillId="0" borderId="34" xfId="59" applyNumberFormat="1" applyFont="1" applyBorder="1" applyProtection="1">
      <alignment horizontal="left" wrapText="1"/>
    </xf>
    <xf numFmtId="49" fontId="19" fillId="0" borderId="34" xfId="38" applyNumberFormat="1" applyFont="1" applyBorder="1" applyProtection="1">
      <alignment horizontal="center"/>
    </xf>
    <xf numFmtId="0" fontId="19" fillId="0" borderId="34" xfId="36" applyNumberFormat="1" applyFont="1" applyBorder="1" applyProtection="1">
      <alignment horizontal="left" wrapText="1"/>
    </xf>
    <xf numFmtId="4" fontId="19" fillId="0" borderId="34" xfId="39" applyNumberFormat="1" applyFont="1" applyBorder="1" applyProtection="1">
      <alignment horizontal="right" shrinkToFit="1"/>
    </xf>
    <xf numFmtId="0" fontId="17" fillId="0" borderId="1" xfId="105" applyNumberFormat="1" applyFont="1" applyProtection="1">
      <alignment horizontal="left"/>
    </xf>
    <xf numFmtId="0" fontId="17" fillId="0" borderId="1" xfId="10" applyNumberFormat="1" applyFont="1" applyProtection="1"/>
    <xf numFmtId="49" fontId="17" fillId="0" borderId="1" xfId="107" applyNumberFormat="1" applyFont="1" applyProtection="1"/>
    <xf numFmtId="0" fontId="17" fillId="0" borderId="1" xfId="79" applyNumberFormat="1" applyFont="1" applyBorder="1" applyProtection="1">
      <alignment horizontal="center" shrinkToFit="1"/>
    </xf>
    <xf numFmtId="0" fontId="17" fillId="0" borderId="1" xfId="77" applyNumberFormat="1" applyFont="1" applyBorder="1" applyProtection="1">
      <alignment horizontal="left"/>
    </xf>
    <xf numFmtId="49" fontId="17" fillId="0" borderId="1" xfId="80" applyNumberFormat="1" applyFont="1" applyBorder="1" applyProtection="1">
      <alignment horizontal="center" vertical="center" shrinkToFit="1"/>
    </xf>
    <xf numFmtId="49" fontId="17" fillId="0" borderId="1" xfId="81" applyNumberFormat="1" applyFont="1" applyBorder="1" applyProtection="1">
      <alignment shrinkToFit="1"/>
    </xf>
    <xf numFmtId="49" fontId="17" fillId="0" borderId="1" xfId="82" applyNumberFormat="1" applyFont="1" applyBorder="1" applyProtection="1">
      <alignment horizontal="right"/>
    </xf>
    <xf numFmtId="0" fontId="17" fillId="0" borderId="1" xfId="102" applyNumberFormat="1" applyFont="1" applyBorder="1" applyProtection="1">
      <alignment horizontal="left"/>
    </xf>
    <xf numFmtId="0" fontId="17" fillId="0" borderId="1" xfId="100" applyNumberFormat="1" applyFont="1" applyBorder="1" applyProtection="1">
      <alignment horizontal="left"/>
    </xf>
    <xf numFmtId="0" fontId="17" fillId="0" borderId="1" xfId="103" applyNumberFormat="1" applyFont="1" applyBorder="1" applyProtection="1"/>
    <xf numFmtId="49" fontId="17" fillId="0" borderId="1" xfId="104" applyNumberFormat="1" applyFont="1" applyBorder="1" applyProtection="1"/>
    <xf numFmtId="0" fontId="17" fillId="0" borderId="34" xfId="50" applyNumberFormat="1" applyFont="1" applyBorder="1" applyProtection="1">
      <alignment horizontal="center" vertical="center" shrinkToFit="1"/>
    </xf>
    <xf numFmtId="0" fontId="17" fillId="0" borderId="34" xfId="33" applyNumberFormat="1" applyFont="1" applyBorder="1" applyProtection="1">
      <alignment horizontal="center" vertical="center"/>
    </xf>
    <xf numFmtId="49" fontId="17" fillId="0" borderId="34" xfId="51" applyNumberFormat="1" applyFont="1" applyBorder="1" applyProtection="1">
      <alignment horizontal="center" vertical="center" shrinkToFit="1"/>
    </xf>
    <xf numFmtId="49" fontId="17" fillId="0" borderId="34" xfId="84" applyNumberFormat="1" applyFont="1" applyBorder="1" applyProtection="1">
      <alignment horizontal="center" vertical="center"/>
    </xf>
    <xf numFmtId="0" fontId="17" fillId="0" borderId="34" xfId="65" applyNumberFormat="1" applyFont="1" applyBorder="1" applyProtection="1">
      <alignment horizontal="left" wrapText="1"/>
    </xf>
    <xf numFmtId="4" fontId="17" fillId="0" borderId="34" xfId="39" applyNumberFormat="1" applyFont="1" applyBorder="1" applyProtection="1">
      <alignment horizontal="right" shrinkToFit="1"/>
    </xf>
    <xf numFmtId="49" fontId="17" fillId="0" borderId="34" xfId="87" applyNumberFormat="1" applyFont="1" applyBorder="1" applyProtection="1">
      <alignment horizontal="center" vertical="center"/>
    </xf>
    <xf numFmtId="0" fontId="17" fillId="0" borderId="34" xfId="85" applyNumberFormat="1" applyFont="1" applyBorder="1" applyProtection="1">
      <alignment horizontal="left" wrapText="1" indent="2"/>
    </xf>
    <xf numFmtId="165" fontId="17" fillId="0" borderId="34" xfId="88" applyNumberFormat="1" applyFont="1" applyBorder="1" applyProtection="1">
      <alignment horizontal="right" vertical="center" shrinkToFit="1"/>
    </xf>
    <xf numFmtId="165" fontId="17" fillId="0" borderId="34" xfId="89" applyNumberFormat="1" applyFont="1" applyBorder="1" applyProtection="1">
      <alignment horizontal="right" vertical="center" shrinkToFit="1"/>
    </xf>
    <xf numFmtId="0" fontId="17" fillId="0" borderId="34" xfId="90" applyNumberFormat="1" applyFont="1" applyBorder="1" applyProtection="1">
      <alignment horizontal="left" wrapText="1"/>
    </xf>
    <xf numFmtId="4" fontId="17" fillId="0" borderId="34" xfId="91" applyNumberFormat="1" applyFont="1" applyBorder="1" applyProtection="1">
      <alignment horizontal="right" shrinkToFit="1"/>
    </xf>
    <xf numFmtId="4" fontId="17" fillId="0" borderId="34" xfId="92" applyNumberFormat="1" applyFont="1" applyBorder="1" applyProtection="1">
      <alignment horizontal="right" shrinkToFit="1"/>
    </xf>
    <xf numFmtId="0" fontId="17" fillId="0" borderId="34" xfId="93" applyNumberFormat="1" applyFont="1" applyBorder="1" applyProtection="1">
      <alignment horizontal="left" wrapText="1" indent="2"/>
    </xf>
    <xf numFmtId="0" fontId="17" fillId="0" borderId="34" xfId="59" applyNumberFormat="1" applyFont="1" applyBorder="1" applyProtection="1">
      <alignment horizontal="left" wrapText="1"/>
    </xf>
    <xf numFmtId="0" fontId="17" fillId="0" borderId="34" xfId="94" applyNumberFormat="1" applyFont="1" applyBorder="1" applyProtection="1">
      <alignment wrapText="1"/>
    </xf>
    <xf numFmtId="0" fontId="17" fillId="0" borderId="34" xfId="95" applyNumberFormat="1" applyFont="1" applyBorder="1" applyProtection="1"/>
    <xf numFmtId="0" fontId="17" fillId="2" borderId="34" xfId="97" applyNumberFormat="1" applyFont="1" applyBorder="1" applyProtection="1">
      <alignment horizontal="left" wrapText="1"/>
    </xf>
    <xf numFmtId="49" fontId="17" fillId="0" borderId="34" xfId="98" applyNumberFormat="1" applyFont="1" applyBorder="1" applyProtection="1">
      <alignment horizontal="center" shrinkToFit="1"/>
    </xf>
    <xf numFmtId="49" fontId="17" fillId="0" borderId="34" xfId="99" applyNumberFormat="1" applyFont="1" applyBorder="1" applyProtection="1">
      <alignment horizontal="center" vertical="center" shrinkToFit="1"/>
    </xf>
    <xf numFmtId="49" fontId="18" fillId="0" borderId="34" xfId="87" applyNumberFormat="1" applyFont="1" applyBorder="1" applyProtection="1">
      <alignment horizontal="center" vertical="center"/>
    </xf>
    <xf numFmtId="0" fontId="18" fillId="0" borderId="34" xfId="59" applyNumberFormat="1" applyFont="1" applyBorder="1" applyProtection="1">
      <alignment horizontal="left" wrapText="1"/>
    </xf>
    <xf numFmtId="4" fontId="18" fillId="0" borderId="34" xfId="91" applyNumberFormat="1" applyFont="1" applyBorder="1" applyProtection="1">
      <alignment horizontal="right" shrinkToFit="1"/>
    </xf>
    <xf numFmtId="4" fontId="18" fillId="0" borderId="34" xfId="92" applyNumberFormat="1" applyFont="1" applyBorder="1" applyProtection="1">
      <alignment horizontal="right" shrinkToFit="1"/>
    </xf>
    <xf numFmtId="0" fontId="18" fillId="2" borderId="34" xfId="96" applyNumberFormat="1" applyFont="1" applyBorder="1" applyProtection="1">
      <alignment wrapText="1"/>
    </xf>
    <xf numFmtId="49" fontId="18" fillId="0" borderId="34" xfId="98" applyNumberFormat="1" applyFont="1" applyBorder="1" applyProtection="1">
      <alignment horizontal="center" shrinkToFit="1"/>
    </xf>
    <xf numFmtId="49" fontId="18" fillId="0" borderId="34" xfId="99" applyNumberFormat="1" applyFont="1" applyBorder="1" applyProtection="1">
      <alignment horizontal="center" vertical="center" shrinkToFit="1"/>
    </xf>
    <xf numFmtId="0" fontId="17" fillId="0" borderId="1" xfId="14" applyNumberFormat="1" applyFont="1" applyBorder="1" applyProtection="1"/>
    <xf numFmtId="0" fontId="17" fillId="0" borderId="1" xfId="16" applyNumberFormat="1" applyFont="1" applyBorder="1" applyProtection="1">
      <alignment horizontal="left"/>
    </xf>
    <xf numFmtId="0" fontId="17" fillId="0" borderId="1" xfId="110" applyNumberFormat="1" applyFont="1" applyBorder="1" applyProtection="1">
      <alignment horizontal="center"/>
    </xf>
    <xf numFmtId="0" fontId="17" fillId="0" borderId="1" xfId="113" applyNumberFormat="1" applyFont="1" applyBorder="1" applyProtection="1">
      <alignment horizontal="left"/>
    </xf>
    <xf numFmtId="0" fontId="17" fillId="0" borderId="1" xfId="105" applyNumberFormat="1" applyFont="1" applyBorder="1" applyProtection="1">
      <alignment horizontal="left"/>
    </xf>
    <xf numFmtId="49" fontId="17" fillId="0" borderId="1" xfId="107" applyNumberFormat="1" applyFont="1" applyBorder="1" applyProtection="1"/>
    <xf numFmtId="49" fontId="17" fillId="0" borderId="1" xfId="114" applyNumberFormat="1" applyFont="1" applyBorder="1" applyProtection="1">
      <alignment horizontal="left"/>
    </xf>
    <xf numFmtId="49" fontId="17" fillId="0" borderId="1" xfId="75" applyNumberFormat="1" applyFont="1" applyBorder="1" applyProtection="1">
      <alignment horizontal="center"/>
    </xf>
    <xf numFmtId="0" fontId="17" fillId="0" borderId="1" xfId="73" applyNumberFormat="1" applyFont="1" applyBorder="1" applyProtection="1">
      <alignment wrapText="1"/>
    </xf>
    <xf numFmtId="0" fontId="17" fillId="0" borderId="1" xfId="10" applyNumberFormat="1" applyFont="1" applyBorder="1" applyProtection="1"/>
    <xf numFmtId="0" fontId="17" fillId="0" borderId="1" xfId="117" applyNumberFormat="1" applyFont="1" applyBorder="1" applyProtection="1"/>
    <xf numFmtId="0" fontId="17" fillId="0" borderId="1" xfId="1" applyNumberFormat="1" applyFont="1" applyBorder="1" applyProtection="1"/>
    <xf numFmtId="0" fontId="17" fillId="0" borderId="1" xfId="119" applyNumberFormat="1" applyFont="1" applyBorder="1" applyProtection="1"/>
    <xf numFmtId="0" fontId="16" fillId="0" borderId="1" xfId="0" applyFont="1" applyBorder="1" applyProtection="1">
      <protection locked="0"/>
    </xf>
    <xf numFmtId="0" fontId="17" fillId="0" borderId="1" xfId="121" applyNumberFormat="1" applyFont="1" applyBorder="1" applyProtection="1"/>
    <xf numFmtId="0" fontId="20" fillId="0" borderId="1" xfId="139" applyFont="1" applyAlignment="1" applyProtection="1">
      <alignment horizontal="center"/>
      <protection locked="0"/>
    </xf>
    <xf numFmtId="0" fontId="14" fillId="0" borderId="34" xfId="29" applyNumberFormat="1" applyFont="1" applyBorder="1" applyProtection="1">
      <alignment horizontal="center" vertical="top" wrapText="1"/>
    </xf>
    <xf numFmtId="0" fontId="14" fillId="0" borderId="34" xfId="29" applyFont="1" applyBorder="1">
      <alignment horizontal="center" vertical="top" wrapText="1"/>
    </xf>
    <xf numFmtId="49" fontId="14" fillId="0" borderId="34" xfId="30" applyNumberFormat="1" applyFont="1" applyBorder="1" applyProtection="1">
      <alignment horizontal="center" vertical="top" wrapText="1"/>
    </xf>
    <xf numFmtId="49" fontId="14" fillId="0" borderId="34" xfId="30" applyFont="1" applyBorder="1">
      <alignment horizontal="center" vertical="top" wrapText="1"/>
    </xf>
    <xf numFmtId="0" fontId="15" fillId="0" borderId="0" xfId="0" applyFont="1" applyAlignment="1" applyProtection="1">
      <alignment horizontal="center"/>
      <protection locked="0"/>
    </xf>
    <xf numFmtId="0" fontId="17" fillId="0" borderId="35" xfId="29" applyNumberFormat="1" applyFont="1" applyBorder="1" applyProtection="1">
      <alignment horizontal="center" vertical="top" wrapText="1"/>
    </xf>
    <xf numFmtId="0" fontId="17" fillId="0" borderId="35" xfId="29" applyFont="1" applyBorder="1">
      <alignment horizontal="center" vertical="top" wrapText="1"/>
    </xf>
    <xf numFmtId="0" fontId="14" fillId="0" borderId="34" xfId="29" applyNumberFormat="1" applyFont="1" applyBorder="1" applyAlignment="1" applyProtection="1">
      <alignment horizontal="center" vertical="top"/>
    </xf>
    <xf numFmtId="0" fontId="13" fillId="0" borderId="34" xfId="0" applyFont="1" applyBorder="1" applyAlignment="1" applyProtection="1">
      <alignment horizontal="center" vertical="top"/>
      <protection locked="0"/>
    </xf>
    <xf numFmtId="0" fontId="14" fillId="0" borderId="34" xfId="29" applyFont="1" applyBorder="1" applyAlignment="1">
      <alignment horizontal="center" vertical="top" wrapText="1"/>
    </xf>
    <xf numFmtId="0" fontId="16" fillId="0" borderId="1" xfId="0" applyFont="1" applyBorder="1" applyAlignment="1" applyProtection="1">
      <alignment horizontal="center"/>
      <protection locked="0"/>
    </xf>
    <xf numFmtId="0" fontId="17" fillId="0" borderId="34" xfId="29" applyNumberFormat="1" applyFont="1" applyBorder="1" applyProtection="1">
      <alignment horizontal="center" vertical="top" wrapText="1"/>
    </xf>
    <xf numFmtId="0" fontId="17" fillId="0" borderId="34" xfId="29" applyFont="1" applyBorder="1">
      <alignment horizontal="center" vertical="top" wrapText="1"/>
    </xf>
    <xf numFmtId="0" fontId="17" fillId="0" borderId="1" xfId="109" applyNumberFormat="1" applyFont="1" applyBorder="1" applyProtection="1">
      <alignment horizontal="center" wrapText="1"/>
    </xf>
    <xf numFmtId="0" fontId="17" fillId="0" borderId="1" xfId="109" applyFont="1" applyBorder="1">
      <alignment horizontal="center" wrapText="1"/>
    </xf>
    <xf numFmtId="0" fontId="17" fillId="0" borderId="1" xfId="111" applyNumberFormat="1" applyFont="1" applyBorder="1" applyProtection="1">
      <alignment horizontal="center"/>
    </xf>
    <xf numFmtId="0" fontId="17" fillId="0" borderId="1" xfId="111" applyFont="1" applyBorder="1">
      <alignment horizontal="center"/>
    </xf>
    <xf numFmtId="0" fontId="17" fillId="0" borderId="1" xfId="116" applyNumberFormat="1" applyFont="1" applyBorder="1" applyProtection="1">
      <alignment horizontal="center"/>
    </xf>
    <xf numFmtId="0" fontId="17" fillId="0" borderId="1" xfId="116" applyFont="1" applyBorder="1">
      <alignment horizontal="center"/>
    </xf>
    <xf numFmtId="0" fontId="17" fillId="0" borderId="1" xfId="3" applyNumberFormat="1" applyFont="1" applyBorder="1" applyProtection="1">
      <alignment horizontal="center"/>
    </xf>
    <xf numFmtId="0" fontId="17" fillId="0" borderId="1" xfId="3" applyFont="1" applyBorder="1">
      <alignment horizontal="center"/>
    </xf>
    <xf numFmtId="0" fontId="17" fillId="0" borderId="1" xfId="120" applyNumberFormat="1" applyFont="1" applyBorder="1" applyProtection="1">
      <alignment horizontal="left" wrapText="1"/>
    </xf>
    <xf numFmtId="0" fontId="17" fillId="0" borderId="1" xfId="120" applyFont="1" applyBorder="1">
      <alignment horizontal="left" wrapText="1"/>
    </xf>
    <xf numFmtId="4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</cellXfs>
  <cellStyles count="140">
    <cellStyle name="br" xfId="124"/>
    <cellStyle name="br 2" xfId="135"/>
    <cellStyle name="col" xfId="123"/>
    <cellStyle name="col 2" xfId="134"/>
    <cellStyle name="st128" xfId="120"/>
    <cellStyle name="style0" xfId="125"/>
    <cellStyle name="style0 2" xfId="136"/>
    <cellStyle name="td" xfId="126"/>
    <cellStyle name="td 2" xfId="137"/>
    <cellStyle name="tr" xfId="122"/>
    <cellStyle name="tr 2" xfId="133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2 2" xfId="13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2" xfId="130"/>
    <cellStyle name="Обычный 3" xfId="131"/>
    <cellStyle name="Обычный 4" xfId="132"/>
    <cellStyle name="Обычный 5" xfId="13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0"/>
  <sheetViews>
    <sheetView topLeftCell="A49" zoomScaleNormal="100" zoomScaleSheetLayoutView="100" workbookViewId="0">
      <selection activeCell="B19" sqref="B18:B19"/>
    </sheetView>
  </sheetViews>
  <sheetFormatPr defaultRowHeight="15" x14ac:dyDescent="0.25"/>
  <cols>
    <col min="1" max="1" width="27.85546875" style="17" customWidth="1"/>
    <col min="2" max="2" width="50.7109375" style="17" customWidth="1"/>
    <col min="3" max="5" width="19.85546875" style="17" customWidth="1"/>
    <col min="6" max="6" width="9.140625" style="1" hidden="1"/>
    <col min="7" max="16384" width="9.140625" style="1"/>
  </cols>
  <sheetData>
    <row r="1" spans="1:6" s="5" customFormat="1" x14ac:dyDescent="0.25">
      <c r="A1" s="11"/>
      <c r="B1" s="11"/>
      <c r="C1" s="11"/>
      <c r="D1" s="11"/>
      <c r="E1" s="11"/>
      <c r="F1" s="4"/>
    </row>
    <row r="2" spans="1:6" s="5" customFormat="1" x14ac:dyDescent="0.25">
      <c r="A2" s="24"/>
      <c r="B2" s="24"/>
      <c r="C2" s="24"/>
      <c r="D2" s="37" t="s">
        <v>541</v>
      </c>
      <c r="E2" s="24"/>
      <c r="F2" s="36"/>
    </row>
    <row r="3" spans="1:6" s="5" customFormat="1" x14ac:dyDescent="0.25">
      <c r="A3" s="24"/>
      <c r="B3" s="24"/>
      <c r="C3" s="24"/>
      <c r="D3" s="37" t="s">
        <v>542</v>
      </c>
      <c r="E3" s="24"/>
      <c r="F3" s="36"/>
    </row>
    <row r="4" spans="1:6" s="5" customFormat="1" x14ac:dyDescent="0.25">
      <c r="A4" s="24"/>
      <c r="B4" s="24"/>
      <c r="C4" s="24"/>
      <c r="D4" s="37" t="s">
        <v>543</v>
      </c>
      <c r="E4" s="24"/>
      <c r="F4" s="36"/>
    </row>
    <row r="5" spans="1:6" s="5" customFormat="1" x14ac:dyDescent="0.25">
      <c r="A5" s="24"/>
      <c r="B5" s="24"/>
      <c r="C5" s="24"/>
      <c r="D5" s="37" t="s">
        <v>548</v>
      </c>
      <c r="E5" s="24"/>
      <c r="F5" s="36"/>
    </row>
    <row r="6" spans="1:6" s="5" customFormat="1" x14ac:dyDescent="0.25">
      <c r="A6" s="24"/>
      <c r="B6" s="24"/>
      <c r="C6" s="24"/>
      <c r="D6" s="37" t="s">
        <v>544</v>
      </c>
      <c r="E6" s="24"/>
      <c r="F6" s="36"/>
    </row>
    <row r="7" spans="1:6" s="5" customFormat="1" x14ac:dyDescent="0.25">
      <c r="A7" s="122" t="s">
        <v>549</v>
      </c>
      <c r="B7" s="122"/>
      <c r="C7" s="122"/>
      <c r="D7" s="122"/>
      <c r="E7" s="122"/>
      <c r="F7" s="36"/>
    </row>
    <row r="8" spans="1:6" s="5" customFormat="1" x14ac:dyDescent="0.25">
      <c r="A8" s="122"/>
      <c r="B8" s="122"/>
      <c r="C8" s="122"/>
      <c r="D8" s="122"/>
      <c r="E8" s="122"/>
      <c r="F8" s="36"/>
    </row>
    <row r="9" spans="1:6" s="5" customFormat="1" ht="15.75" x14ac:dyDescent="0.25">
      <c r="A9" s="29"/>
      <c r="B9" s="8"/>
      <c r="C9" s="27"/>
      <c r="D9" s="21"/>
      <c r="E9" s="7"/>
      <c r="F9" s="6"/>
    </row>
    <row r="10" spans="1:6" s="5" customFormat="1" ht="15.75" x14ac:dyDescent="0.25">
      <c r="A10" s="13"/>
      <c r="B10" s="13"/>
      <c r="C10" s="20"/>
      <c r="D10" s="18"/>
      <c r="E10" s="19"/>
      <c r="F10" s="6"/>
    </row>
    <row r="11" spans="1:6" x14ac:dyDescent="0.25">
      <c r="A11" s="12"/>
      <c r="B11" s="14"/>
      <c r="C11" s="32"/>
      <c r="D11" s="32"/>
      <c r="E11" s="32"/>
      <c r="F11" s="3"/>
    </row>
    <row r="12" spans="1:6" x14ac:dyDescent="0.25">
      <c r="A12" s="123" t="s">
        <v>545</v>
      </c>
      <c r="B12" s="123" t="s">
        <v>0</v>
      </c>
      <c r="C12" s="125" t="s">
        <v>550</v>
      </c>
      <c r="D12" s="125" t="s">
        <v>551</v>
      </c>
      <c r="E12" s="123" t="s">
        <v>546</v>
      </c>
      <c r="F12" s="3"/>
    </row>
    <row r="13" spans="1:6" x14ac:dyDescent="0.25">
      <c r="A13" s="124"/>
      <c r="B13" s="123"/>
      <c r="C13" s="126"/>
      <c r="D13" s="126"/>
      <c r="E13" s="124"/>
      <c r="F13" s="3"/>
    </row>
    <row r="14" spans="1:6" x14ac:dyDescent="0.25">
      <c r="A14" s="124"/>
      <c r="B14" s="123"/>
      <c r="C14" s="126"/>
      <c r="D14" s="126"/>
      <c r="E14" s="124"/>
      <c r="F14" s="3"/>
    </row>
    <row r="15" spans="1:6" x14ac:dyDescent="0.25">
      <c r="A15" s="28">
        <v>1</v>
      </c>
      <c r="B15" s="10">
        <v>2</v>
      </c>
      <c r="C15" s="15" t="s">
        <v>547</v>
      </c>
      <c r="D15" s="15" t="s">
        <v>1</v>
      </c>
      <c r="E15" s="15" t="s">
        <v>2</v>
      </c>
      <c r="F15" s="3"/>
    </row>
    <row r="16" spans="1:6" x14ac:dyDescent="0.25">
      <c r="A16" s="33" t="s">
        <v>5</v>
      </c>
      <c r="B16" s="35" t="s">
        <v>4</v>
      </c>
      <c r="C16" s="30">
        <v>2032945862.1800001</v>
      </c>
      <c r="D16" s="30">
        <v>1983306651.3299999</v>
      </c>
      <c r="E16" s="30">
        <f>D16/C16*100</f>
        <v>97.558262038676716</v>
      </c>
      <c r="F16" s="9"/>
    </row>
    <row r="17" spans="1:6" x14ac:dyDescent="0.25">
      <c r="A17" s="25"/>
      <c r="B17" s="31" t="s">
        <v>6</v>
      </c>
      <c r="C17" s="26"/>
      <c r="D17" s="26"/>
      <c r="E17" s="30"/>
      <c r="F17" s="9"/>
    </row>
    <row r="18" spans="1:6" x14ac:dyDescent="0.25">
      <c r="A18" s="22" t="s">
        <v>8</v>
      </c>
      <c r="B18" s="23" t="s">
        <v>7</v>
      </c>
      <c r="C18" s="34">
        <v>625250000</v>
      </c>
      <c r="D18" s="34">
        <v>647048561.21000004</v>
      </c>
      <c r="E18" s="30">
        <f t="shared" ref="E18:E80" si="0">D18/C18*100</f>
        <v>103.48637524350262</v>
      </c>
      <c r="F18" s="9"/>
    </row>
    <row r="19" spans="1:6" x14ac:dyDescent="0.25">
      <c r="A19" s="22" t="s">
        <v>10</v>
      </c>
      <c r="B19" s="23" t="s">
        <v>9</v>
      </c>
      <c r="C19" s="34">
        <v>373156000</v>
      </c>
      <c r="D19" s="34">
        <v>387183182.12</v>
      </c>
      <c r="E19" s="30">
        <f t="shared" si="0"/>
        <v>103.75906648157876</v>
      </c>
      <c r="F19" s="9"/>
    </row>
    <row r="20" spans="1:6" x14ac:dyDescent="0.25">
      <c r="A20" s="22" t="s">
        <v>12</v>
      </c>
      <c r="B20" s="23" t="s">
        <v>11</v>
      </c>
      <c r="C20" s="34">
        <v>373156000</v>
      </c>
      <c r="D20" s="34">
        <v>387183182.12</v>
      </c>
      <c r="E20" s="30">
        <f t="shared" si="0"/>
        <v>103.75906648157876</v>
      </c>
      <c r="F20" s="9"/>
    </row>
    <row r="21" spans="1:6" ht="90" x14ac:dyDescent="0.25">
      <c r="A21" s="22" t="s">
        <v>14</v>
      </c>
      <c r="B21" s="23" t="s">
        <v>13</v>
      </c>
      <c r="C21" s="34">
        <v>335305000</v>
      </c>
      <c r="D21" s="34">
        <v>346844443.48000002</v>
      </c>
      <c r="E21" s="30">
        <f t="shared" si="0"/>
        <v>103.44147670926472</v>
      </c>
      <c r="F21" s="9"/>
    </row>
    <row r="22" spans="1:6" ht="90" x14ac:dyDescent="0.25">
      <c r="A22" s="22" t="s">
        <v>17</v>
      </c>
      <c r="B22" s="23" t="s">
        <v>16</v>
      </c>
      <c r="C22" s="34">
        <v>335305000</v>
      </c>
      <c r="D22" s="34">
        <v>346732741.57999998</v>
      </c>
      <c r="E22" s="30">
        <f t="shared" si="0"/>
        <v>103.4081631887386</v>
      </c>
      <c r="F22" s="9"/>
    </row>
    <row r="23" spans="1:6" ht="90" x14ac:dyDescent="0.25">
      <c r="A23" s="22" t="s">
        <v>18</v>
      </c>
      <c r="B23" s="23" t="s">
        <v>16</v>
      </c>
      <c r="C23" s="34" t="s">
        <v>15</v>
      </c>
      <c r="D23" s="34">
        <v>177009.97</v>
      </c>
      <c r="E23" s="30" t="s">
        <v>15</v>
      </c>
      <c r="F23" s="9"/>
    </row>
    <row r="24" spans="1:6" ht="90" x14ac:dyDescent="0.25">
      <c r="A24" s="22" t="s">
        <v>19</v>
      </c>
      <c r="B24" s="23" t="s">
        <v>16</v>
      </c>
      <c r="C24" s="34" t="s">
        <v>15</v>
      </c>
      <c r="D24" s="34">
        <v>-65308.07</v>
      </c>
      <c r="E24" s="30" t="s">
        <v>15</v>
      </c>
      <c r="F24" s="9"/>
    </row>
    <row r="25" spans="1:6" ht="135" x14ac:dyDescent="0.25">
      <c r="A25" s="22" t="s">
        <v>21</v>
      </c>
      <c r="B25" s="23" t="s">
        <v>20</v>
      </c>
      <c r="C25" s="34">
        <v>3957000</v>
      </c>
      <c r="D25" s="34">
        <v>1533531.12</v>
      </c>
      <c r="E25" s="30">
        <f t="shared" si="0"/>
        <v>38.754893100833968</v>
      </c>
      <c r="F25" s="9"/>
    </row>
    <row r="26" spans="1:6" ht="135" x14ac:dyDescent="0.25">
      <c r="A26" s="22" t="s">
        <v>22</v>
      </c>
      <c r="B26" s="23" t="s">
        <v>20</v>
      </c>
      <c r="C26" s="34">
        <v>3957000</v>
      </c>
      <c r="D26" s="34">
        <v>1526259.12</v>
      </c>
      <c r="E26" s="30">
        <f t="shared" si="0"/>
        <v>38.57111751326763</v>
      </c>
      <c r="F26" s="9"/>
    </row>
    <row r="27" spans="1:6" ht="135" x14ac:dyDescent="0.25">
      <c r="A27" s="22" t="s">
        <v>23</v>
      </c>
      <c r="B27" s="23" t="s">
        <v>20</v>
      </c>
      <c r="C27" s="34" t="s">
        <v>15</v>
      </c>
      <c r="D27" s="34">
        <v>4734.34</v>
      </c>
      <c r="E27" s="30" t="s">
        <v>15</v>
      </c>
      <c r="F27" s="9"/>
    </row>
    <row r="28" spans="1:6" ht="135" x14ac:dyDescent="0.25">
      <c r="A28" s="22" t="s">
        <v>24</v>
      </c>
      <c r="B28" s="23" t="s">
        <v>20</v>
      </c>
      <c r="C28" s="34" t="s">
        <v>15</v>
      </c>
      <c r="D28" s="34">
        <v>2537.66</v>
      </c>
      <c r="E28" s="30" t="s">
        <v>15</v>
      </c>
      <c r="F28" s="9"/>
    </row>
    <row r="29" spans="1:6" ht="60" x14ac:dyDescent="0.25">
      <c r="A29" s="22" t="s">
        <v>26</v>
      </c>
      <c r="B29" s="23" t="s">
        <v>25</v>
      </c>
      <c r="C29" s="34">
        <v>3166000</v>
      </c>
      <c r="D29" s="34">
        <v>6277994.21</v>
      </c>
      <c r="E29" s="30">
        <f t="shared" si="0"/>
        <v>198.29419488313329</v>
      </c>
      <c r="F29" s="9"/>
    </row>
    <row r="30" spans="1:6" ht="60" x14ac:dyDescent="0.25">
      <c r="A30" s="22" t="s">
        <v>27</v>
      </c>
      <c r="B30" s="23" t="s">
        <v>25</v>
      </c>
      <c r="C30" s="34">
        <v>3166000</v>
      </c>
      <c r="D30" s="34">
        <v>6053615.1299999999</v>
      </c>
      <c r="E30" s="30">
        <f t="shared" si="0"/>
        <v>191.2070476942514</v>
      </c>
      <c r="F30" s="9"/>
    </row>
    <row r="31" spans="1:6" ht="60" x14ac:dyDescent="0.25">
      <c r="A31" s="22" t="s">
        <v>28</v>
      </c>
      <c r="B31" s="23" t="s">
        <v>25</v>
      </c>
      <c r="C31" s="34" t="s">
        <v>15</v>
      </c>
      <c r="D31" s="34">
        <v>60745.21</v>
      </c>
      <c r="E31" s="30" t="s">
        <v>15</v>
      </c>
      <c r="F31" s="9"/>
    </row>
    <row r="32" spans="1:6" ht="60" x14ac:dyDescent="0.25">
      <c r="A32" s="22" t="s">
        <v>29</v>
      </c>
      <c r="B32" s="23" t="s">
        <v>25</v>
      </c>
      <c r="C32" s="34" t="s">
        <v>15</v>
      </c>
      <c r="D32" s="34">
        <v>163633.87</v>
      </c>
      <c r="E32" s="30" t="s">
        <v>15</v>
      </c>
      <c r="F32" s="9"/>
    </row>
    <row r="33" spans="1:6" ht="120" x14ac:dyDescent="0.25">
      <c r="A33" s="22" t="s">
        <v>31</v>
      </c>
      <c r="B33" s="23" t="s">
        <v>30</v>
      </c>
      <c r="C33" s="34">
        <v>30728000</v>
      </c>
      <c r="D33" s="34">
        <v>32527213.309999999</v>
      </c>
      <c r="E33" s="30">
        <f t="shared" si="0"/>
        <v>105.85528934522259</v>
      </c>
      <c r="F33" s="9"/>
    </row>
    <row r="34" spans="1:6" ht="60" x14ac:dyDescent="0.25">
      <c r="A34" s="22" t="s">
        <v>33</v>
      </c>
      <c r="B34" s="23" t="s">
        <v>32</v>
      </c>
      <c r="C34" s="34">
        <v>30728000</v>
      </c>
      <c r="D34" s="34">
        <v>32521999.16</v>
      </c>
      <c r="E34" s="30">
        <f t="shared" si="0"/>
        <v>105.8383206196303</v>
      </c>
      <c r="F34" s="9"/>
    </row>
    <row r="35" spans="1:6" ht="60" x14ac:dyDescent="0.25">
      <c r="A35" s="22" t="s">
        <v>34</v>
      </c>
      <c r="B35" s="23" t="s">
        <v>32</v>
      </c>
      <c r="C35" s="34" t="s">
        <v>15</v>
      </c>
      <c r="D35" s="34">
        <v>-485.85</v>
      </c>
      <c r="E35" s="30" t="s">
        <v>15</v>
      </c>
      <c r="F35" s="9"/>
    </row>
    <row r="36" spans="1:6" ht="60" x14ac:dyDescent="0.25">
      <c r="A36" s="22" t="s">
        <v>35</v>
      </c>
      <c r="B36" s="23" t="s">
        <v>32</v>
      </c>
      <c r="C36" s="34" t="s">
        <v>15</v>
      </c>
      <c r="D36" s="34">
        <v>5700</v>
      </c>
      <c r="E36" s="30" t="s">
        <v>15</v>
      </c>
      <c r="F36" s="9"/>
    </row>
    <row r="37" spans="1:6" ht="45" x14ac:dyDescent="0.25">
      <c r="A37" s="22" t="s">
        <v>37</v>
      </c>
      <c r="B37" s="23" t="s">
        <v>36</v>
      </c>
      <c r="C37" s="34">
        <v>29220000</v>
      </c>
      <c r="D37" s="34">
        <v>33717817.689999998</v>
      </c>
      <c r="E37" s="30">
        <f t="shared" si="0"/>
        <v>115.39294212867898</v>
      </c>
      <c r="F37" s="9"/>
    </row>
    <row r="38" spans="1:6" ht="45" x14ac:dyDescent="0.25">
      <c r="A38" s="22" t="s">
        <v>39</v>
      </c>
      <c r="B38" s="23" t="s">
        <v>38</v>
      </c>
      <c r="C38" s="34">
        <v>29220000</v>
      </c>
      <c r="D38" s="34">
        <v>33717817.689999998</v>
      </c>
      <c r="E38" s="30">
        <f t="shared" si="0"/>
        <v>115.39294212867898</v>
      </c>
      <c r="F38" s="9"/>
    </row>
    <row r="39" spans="1:6" ht="90" x14ac:dyDescent="0.25">
      <c r="A39" s="22" t="s">
        <v>41</v>
      </c>
      <c r="B39" s="23" t="s">
        <v>40</v>
      </c>
      <c r="C39" s="34">
        <v>13470000</v>
      </c>
      <c r="D39" s="34">
        <v>16902979.390000001</v>
      </c>
      <c r="E39" s="30">
        <f t="shared" si="0"/>
        <v>125.48611276911656</v>
      </c>
      <c r="F39" s="9"/>
    </row>
    <row r="40" spans="1:6" ht="150" x14ac:dyDescent="0.25">
      <c r="A40" s="22" t="s">
        <v>43</v>
      </c>
      <c r="B40" s="23" t="s">
        <v>42</v>
      </c>
      <c r="C40" s="34">
        <v>13470000</v>
      </c>
      <c r="D40" s="34">
        <v>16902979.390000001</v>
      </c>
      <c r="E40" s="30">
        <f t="shared" si="0"/>
        <v>125.48611276911656</v>
      </c>
      <c r="F40" s="9"/>
    </row>
    <row r="41" spans="1:6" ht="105" x14ac:dyDescent="0.25">
      <c r="A41" s="22" t="s">
        <v>45</v>
      </c>
      <c r="B41" s="23" t="s">
        <v>44</v>
      </c>
      <c r="C41" s="34">
        <v>117000</v>
      </c>
      <c r="D41" s="34">
        <v>91302.31</v>
      </c>
      <c r="E41" s="30">
        <f t="shared" si="0"/>
        <v>78.036162393162385</v>
      </c>
      <c r="F41" s="9"/>
    </row>
    <row r="42" spans="1:6" ht="165" x14ac:dyDescent="0.25">
      <c r="A42" s="22" t="s">
        <v>47</v>
      </c>
      <c r="B42" s="23" t="s">
        <v>46</v>
      </c>
      <c r="C42" s="34">
        <v>117000</v>
      </c>
      <c r="D42" s="34">
        <v>91302.31</v>
      </c>
      <c r="E42" s="30">
        <f t="shared" si="0"/>
        <v>78.036162393162385</v>
      </c>
      <c r="F42" s="9"/>
    </row>
    <row r="43" spans="1:6" ht="90" x14ac:dyDescent="0.25">
      <c r="A43" s="22" t="s">
        <v>49</v>
      </c>
      <c r="B43" s="23" t="s">
        <v>48</v>
      </c>
      <c r="C43" s="34">
        <v>15633000</v>
      </c>
      <c r="D43" s="34">
        <v>18662798.18</v>
      </c>
      <c r="E43" s="30">
        <f t="shared" si="0"/>
        <v>119.38078538988037</v>
      </c>
      <c r="F43" s="9"/>
    </row>
    <row r="44" spans="1:6" ht="150" x14ac:dyDescent="0.25">
      <c r="A44" s="22" t="s">
        <v>51</v>
      </c>
      <c r="B44" s="23" t="s">
        <v>50</v>
      </c>
      <c r="C44" s="34">
        <v>15633000</v>
      </c>
      <c r="D44" s="34">
        <v>18662798.18</v>
      </c>
      <c r="E44" s="30">
        <f t="shared" si="0"/>
        <v>119.38078538988037</v>
      </c>
      <c r="F44" s="9"/>
    </row>
    <row r="45" spans="1:6" ht="90" x14ac:dyDescent="0.25">
      <c r="A45" s="22" t="s">
        <v>53</v>
      </c>
      <c r="B45" s="23" t="s">
        <v>52</v>
      </c>
      <c r="C45" s="34" t="s">
        <v>15</v>
      </c>
      <c r="D45" s="34">
        <v>-1939262.19</v>
      </c>
      <c r="E45" s="30"/>
      <c r="F45" s="9"/>
    </row>
    <row r="46" spans="1:6" ht="150" x14ac:dyDescent="0.25">
      <c r="A46" s="22" t="s">
        <v>55</v>
      </c>
      <c r="B46" s="23" t="s">
        <v>54</v>
      </c>
      <c r="C46" s="34" t="s">
        <v>15</v>
      </c>
      <c r="D46" s="34">
        <v>-1939262.19</v>
      </c>
      <c r="E46" s="30" t="s">
        <v>15</v>
      </c>
      <c r="F46" s="9"/>
    </row>
    <row r="47" spans="1:6" x14ac:dyDescent="0.25">
      <c r="A47" s="22" t="s">
        <v>57</v>
      </c>
      <c r="B47" s="23" t="s">
        <v>56</v>
      </c>
      <c r="C47" s="34">
        <v>30272000</v>
      </c>
      <c r="D47" s="34">
        <v>32073445.52</v>
      </c>
      <c r="E47" s="30">
        <f t="shared" si="0"/>
        <v>105.95086390063425</v>
      </c>
      <c r="F47" s="9"/>
    </row>
    <row r="48" spans="1:6" ht="30" x14ac:dyDescent="0.25">
      <c r="A48" s="22" t="s">
        <v>59</v>
      </c>
      <c r="B48" s="23" t="s">
        <v>58</v>
      </c>
      <c r="C48" s="34">
        <v>18200000</v>
      </c>
      <c r="D48" s="34">
        <v>18989089.140000001</v>
      </c>
      <c r="E48" s="30">
        <f t="shared" si="0"/>
        <v>104.33565461538461</v>
      </c>
      <c r="F48" s="9"/>
    </row>
    <row r="49" spans="1:6" ht="45" x14ac:dyDescent="0.25">
      <c r="A49" s="22" t="s">
        <v>61</v>
      </c>
      <c r="B49" s="23" t="s">
        <v>60</v>
      </c>
      <c r="C49" s="34">
        <v>12832000</v>
      </c>
      <c r="D49" s="34">
        <v>13585879.42</v>
      </c>
      <c r="E49" s="30">
        <f t="shared" si="0"/>
        <v>105.87499548004988</v>
      </c>
      <c r="F49" s="9"/>
    </row>
    <row r="50" spans="1:6" ht="45" x14ac:dyDescent="0.25">
      <c r="A50" s="22" t="s">
        <v>62</v>
      </c>
      <c r="B50" s="23" t="s">
        <v>60</v>
      </c>
      <c r="C50" s="34">
        <v>12832000</v>
      </c>
      <c r="D50" s="34">
        <v>13585879.949999999</v>
      </c>
      <c r="E50" s="30">
        <f t="shared" si="0"/>
        <v>105.87499961034912</v>
      </c>
      <c r="F50" s="9"/>
    </row>
    <row r="51" spans="1:6" ht="75" x14ac:dyDescent="0.25">
      <c r="A51" s="22" t="s">
        <v>64</v>
      </c>
      <c r="B51" s="23" t="s">
        <v>63</v>
      </c>
      <c r="C51" s="34">
        <v>12832000</v>
      </c>
      <c r="D51" s="34">
        <v>13488138.949999999</v>
      </c>
      <c r="E51" s="30">
        <f t="shared" si="0"/>
        <v>105.11330229114712</v>
      </c>
      <c r="F51" s="9"/>
    </row>
    <row r="52" spans="1:6" ht="45" x14ac:dyDescent="0.25">
      <c r="A52" s="22" t="s">
        <v>65</v>
      </c>
      <c r="B52" s="23" t="s">
        <v>60</v>
      </c>
      <c r="C52" s="34" t="s">
        <v>15</v>
      </c>
      <c r="D52" s="34">
        <v>95426.2</v>
      </c>
      <c r="E52" s="30" t="s">
        <v>15</v>
      </c>
      <c r="F52" s="9"/>
    </row>
    <row r="53" spans="1:6" ht="45" x14ac:dyDescent="0.25">
      <c r="A53" s="22" t="s">
        <v>66</v>
      </c>
      <c r="B53" s="23" t="s">
        <v>60</v>
      </c>
      <c r="C53" s="34" t="s">
        <v>15</v>
      </c>
      <c r="D53" s="34">
        <v>2314.8000000000002</v>
      </c>
      <c r="E53" s="30" t="s">
        <v>15</v>
      </c>
      <c r="F53" s="9"/>
    </row>
    <row r="54" spans="1:6" ht="60" x14ac:dyDescent="0.25">
      <c r="A54" s="22" t="s">
        <v>68</v>
      </c>
      <c r="B54" s="23" t="s">
        <v>67</v>
      </c>
      <c r="C54" s="34" t="s">
        <v>15</v>
      </c>
      <c r="D54" s="34">
        <v>-0.53</v>
      </c>
      <c r="E54" s="30" t="s">
        <v>15</v>
      </c>
      <c r="F54" s="9"/>
    </row>
    <row r="55" spans="1:6" ht="75" x14ac:dyDescent="0.25">
      <c r="A55" s="22" t="s">
        <v>70</v>
      </c>
      <c r="B55" s="23" t="s">
        <v>69</v>
      </c>
      <c r="C55" s="34" t="s">
        <v>15</v>
      </c>
      <c r="D55" s="34">
        <v>-0.53</v>
      </c>
      <c r="E55" s="30" t="s">
        <v>15</v>
      </c>
      <c r="F55" s="9"/>
    </row>
    <row r="56" spans="1:6" ht="45" x14ac:dyDescent="0.25">
      <c r="A56" s="22" t="s">
        <v>72</v>
      </c>
      <c r="B56" s="23" t="s">
        <v>71</v>
      </c>
      <c r="C56" s="34">
        <v>5368000</v>
      </c>
      <c r="D56" s="34">
        <v>5403209.7199999997</v>
      </c>
      <c r="E56" s="30">
        <f t="shared" si="0"/>
        <v>100.65591877794336</v>
      </c>
      <c r="F56" s="9"/>
    </row>
    <row r="57" spans="1:6" ht="75" x14ac:dyDescent="0.25">
      <c r="A57" s="22" t="s">
        <v>74</v>
      </c>
      <c r="B57" s="23" t="s">
        <v>73</v>
      </c>
      <c r="C57" s="34">
        <v>5368000</v>
      </c>
      <c r="D57" s="34">
        <v>5404395.8200000003</v>
      </c>
      <c r="E57" s="30">
        <f t="shared" si="0"/>
        <v>100.67801453055142</v>
      </c>
      <c r="F57" s="9"/>
    </row>
    <row r="58" spans="1:6" ht="75" x14ac:dyDescent="0.25">
      <c r="A58" s="22" t="s">
        <v>75</v>
      </c>
      <c r="B58" s="23" t="s">
        <v>73</v>
      </c>
      <c r="C58" s="34">
        <v>5368000</v>
      </c>
      <c r="D58" s="34">
        <v>5347231.53</v>
      </c>
      <c r="E58" s="30">
        <f t="shared" si="0"/>
        <v>99.613105998509681</v>
      </c>
      <c r="F58" s="9"/>
    </row>
    <row r="59" spans="1:6" ht="75" x14ac:dyDescent="0.25">
      <c r="A59" s="22" t="s">
        <v>76</v>
      </c>
      <c r="B59" s="23" t="s">
        <v>73</v>
      </c>
      <c r="C59" s="34" t="s">
        <v>15</v>
      </c>
      <c r="D59" s="34">
        <v>57064.29</v>
      </c>
      <c r="E59" s="30" t="s">
        <v>15</v>
      </c>
      <c r="F59" s="9"/>
    </row>
    <row r="60" spans="1:6" ht="75" x14ac:dyDescent="0.25">
      <c r="A60" s="22" t="s">
        <v>77</v>
      </c>
      <c r="B60" s="23" t="s">
        <v>73</v>
      </c>
      <c r="C60" s="34" t="s">
        <v>15</v>
      </c>
      <c r="D60" s="34">
        <v>100</v>
      </c>
      <c r="E60" s="30" t="s">
        <v>15</v>
      </c>
      <c r="F60" s="9"/>
    </row>
    <row r="61" spans="1:6" ht="75" x14ac:dyDescent="0.25">
      <c r="A61" s="22" t="s">
        <v>79</v>
      </c>
      <c r="B61" s="23" t="s">
        <v>78</v>
      </c>
      <c r="C61" s="34" t="s">
        <v>15</v>
      </c>
      <c r="D61" s="34">
        <v>-1186.0999999999999</v>
      </c>
      <c r="E61" s="30" t="s">
        <v>15</v>
      </c>
      <c r="F61" s="9"/>
    </row>
    <row r="62" spans="1:6" ht="105" x14ac:dyDescent="0.25">
      <c r="A62" s="22" t="s">
        <v>81</v>
      </c>
      <c r="B62" s="23" t="s">
        <v>80</v>
      </c>
      <c r="C62" s="34" t="s">
        <v>15</v>
      </c>
      <c r="D62" s="34">
        <v>-1186.0999999999999</v>
      </c>
      <c r="E62" s="30"/>
      <c r="F62" s="9"/>
    </row>
    <row r="63" spans="1:6" ht="30" x14ac:dyDescent="0.25">
      <c r="A63" s="22" t="s">
        <v>83</v>
      </c>
      <c r="B63" s="23" t="s">
        <v>82</v>
      </c>
      <c r="C63" s="34">
        <v>50000</v>
      </c>
      <c r="D63" s="34">
        <v>60555.65</v>
      </c>
      <c r="E63" s="30">
        <f t="shared" si="0"/>
        <v>121.11130000000001</v>
      </c>
      <c r="F63" s="9"/>
    </row>
    <row r="64" spans="1:6" ht="30" x14ac:dyDescent="0.25">
      <c r="A64" s="22" t="s">
        <v>84</v>
      </c>
      <c r="B64" s="23" t="s">
        <v>82</v>
      </c>
      <c r="C64" s="34">
        <v>50000</v>
      </c>
      <c r="D64" s="34">
        <v>56446.77</v>
      </c>
      <c r="E64" s="30">
        <f t="shared" si="0"/>
        <v>112.89354</v>
      </c>
      <c r="F64" s="9"/>
    </row>
    <row r="65" spans="1:6" ht="30" x14ac:dyDescent="0.25">
      <c r="A65" s="22" t="s">
        <v>85</v>
      </c>
      <c r="B65" s="23" t="s">
        <v>82</v>
      </c>
      <c r="C65" s="34" t="s">
        <v>15</v>
      </c>
      <c r="D65" s="34">
        <v>34466.910000000003</v>
      </c>
      <c r="E65" s="30" t="s">
        <v>15</v>
      </c>
      <c r="F65" s="9"/>
    </row>
    <row r="66" spans="1:6" ht="30" x14ac:dyDescent="0.25">
      <c r="A66" s="22" t="s">
        <v>86</v>
      </c>
      <c r="B66" s="23" t="s">
        <v>82</v>
      </c>
      <c r="C66" s="34" t="s">
        <v>15</v>
      </c>
      <c r="D66" s="34">
        <v>18729.150000000001</v>
      </c>
      <c r="E66" s="30" t="s">
        <v>15</v>
      </c>
      <c r="F66" s="9"/>
    </row>
    <row r="67" spans="1:6" ht="30" x14ac:dyDescent="0.25">
      <c r="A67" s="22" t="s">
        <v>87</v>
      </c>
      <c r="B67" s="23" t="s">
        <v>82</v>
      </c>
      <c r="C67" s="34" t="s">
        <v>15</v>
      </c>
      <c r="D67" s="34">
        <v>3250.71</v>
      </c>
      <c r="E67" s="30" t="s">
        <v>15</v>
      </c>
      <c r="F67" s="9"/>
    </row>
    <row r="68" spans="1:6" ht="45" x14ac:dyDescent="0.25">
      <c r="A68" s="22" t="s">
        <v>89</v>
      </c>
      <c r="B68" s="23" t="s">
        <v>88</v>
      </c>
      <c r="C68" s="34" t="s">
        <v>15</v>
      </c>
      <c r="D68" s="34">
        <v>4108.88</v>
      </c>
      <c r="E68" s="30" t="s">
        <v>15</v>
      </c>
      <c r="F68" s="9"/>
    </row>
    <row r="69" spans="1:6" ht="90" x14ac:dyDescent="0.25">
      <c r="A69" s="22" t="s">
        <v>91</v>
      </c>
      <c r="B69" s="23" t="s">
        <v>90</v>
      </c>
      <c r="C69" s="34" t="s">
        <v>15</v>
      </c>
      <c r="D69" s="34">
        <v>3693.71</v>
      </c>
      <c r="E69" s="30" t="s">
        <v>15</v>
      </c>
      <c r="F69" s="9"/>
    </row>
    <row r="70" spans="1:6" ht="45" x14ac:dyDescent="0.25">
      <c r="A70" s="22" t="s">
        <v>92</v>
      </c>
      <c r="B70" s="23" t="s">
        <v>88</v>
      </c>
      <c r="C70" s="34" t="s">
        <v>15</v>
      </c>
      <c r="D70" s="34">
        <v>415.17</v>
      </c>
      <c r="E70" s="30" t="s">
        <v>15</v>
      </c>
      <c r="F70" s="9"/>
    </row>
    <row r="71" spans="1:6" x14ac:dyDescent="0.25">
      <c r="A71" s="22" t="s">
        <v>94</v>
      </c>
      <c r="B71" s="23" t="s">
        <v>93</v>
      </c>
      <c r="C71" s="34">
        <v>6852000</v>
      </c>
      <c r="D71" s="34">
        <v>7124391.2000000002</v>
      </c>
      <c r="E71" s="30">
        <f t="shared" si="0"/>
        <v>103.97535318155285</v>
      </c>
      <c r="F71" s="9"/>
    </row>
    <row r="72" spans="1:6" x14ac:dyDescent="0.25">
      <c r="A72" s="22" t="s">
        <v>95</v>
      </c>
      <c r="B72" s="23" t="s">
        <v>93</v>
      </c>
      <c r="C72" s="34">
        <v>6852000</v>
      </c>
      <c r="D72" s="34">
        <v>7124391.2000000002</v>
      </c>
      <c r="E72" s="30">
        <f t="shared" si="0"/>
        <v>103.97535318155285</v>
      </c>
      <c r="F72" s="9"/>
    </row>
    <row r="73" spans="1:6" x14ac:dyDescent="0.25">
      <c r="A73" s="22" t="s">
        <v>96</v>
      </c>
      <c r="B73" s="23" t="s">
        <v>93</v>
      </c>
      <c r="C73" s="34">
        <v>6852000</v>
      </c>
      <c r="D73" s="34">
        <v>7122736.9299999997</v>
      </c>
      <c r="E73" s="30">
        <f t="shared" si="0"/>
        <v>103.951210303561</v>
      </c>
      <c r="F73" s="9"/>
    </row>
    <row r="74" spans="1:6" x14ac:dyDescent="0.25">
      <c r="A74" s="22" t="s">
        <v>97</v>
      </c>
      <c r="B74" s="23" t="s">
        <v>93</v>
      </c>
      <c r="C74" s="34" t="s">
        <v>15</v>
      </c>
      <c r="D74" s="34">
        <v>1654.27</v>
      </c>
      <c r="E74" s="30" t="s">
        <v>15</v>
      </c>
      <c r="F74" s="9"/>
    </row>
    <row r="75" spans="1:6" ht="30" x14ac:dyDescent="0.25">
      <c r="A75" s="22" t="s">
        <v>99</v>
      </c>
      <c r="B75" s="23" t="s">
        <v>98</v>
      </c>
      <c r="C75" s="34">
        <v>5170000</v>
      </c>
      <c r="D75" s="34">
        <v>5899409.5300000003</v>
      </c>
      <c r="E75" s="30">
        <f t="shared" si="0"/>
        <v>114.10850154738878</v>
      </c>
      <c r="F75" s="9"/>
    </row>
    <row r="76" spans="1:6" ht="45" x14ac:dyDescent="0.25">
      <c r="A76" s="22" t="s">
        <v>101</v>
      </c>
      <c r="B76" s="23" t="s">
        <v>100</v>
      </c>
      <c r="C76" s="34">
        <v>5170000</v>
      </c>
      <c r="D76" s="34">
        <v>5899409.5300000003</v>
      </c>
      <c r="E76" s="30">
        <f t="shared" si="0"/>
        <v>114.10850154738878</v>
      </c>
      <c r="F76" s="9"/>
    </row>
    <row r="77" spans="1:6" ht="45" x14ac:dyDescent="0.25">
      <c r="A77" s="22" t="s">
        <v>102</v>
      </c>
      <c r="B77" s="23" t="s">
        <v>100</v>
      </c>
      <c r="C77" s="34">
        <v>5170000</v>
      </c>
      <c r="D77" s="34">
        <v>5875266.75</v>
      </c>
      <c r="E77" s="30">
        <f t="shared" si="0"/>
        <v>113.64152321083172</v>
      </c>
      <c r="F77" s="9"/>
    </row>
    <row r="78" spans="1:6" ht="45" x14ac:dyDescent="0.25">
      <c r="A78" s="22" t="s">
        <v>103</v>
      </c>
      <c r="B78" s="23" t="s">
        <v>100</v>
      </c>
      <c r="C78" s="34" t="s">
        <v>15</v>
      </c>
      <c r="D78" s="34">
        <v>24142.78</v>
      </c>
      <c r="E78" s="30" t="s">
        <v>15</v>
      </c>
      <c r="F78" s="9"/>
    </row>
    <row r="79" spans="1:6" x14ac:dyDescent="0.25">
      <c r="A79" s="22" t="s">
        <v>105</v>
      </c>
      <c r="B79" s="23" t="s">
        <v>104</v>
      </c>
      <c r="C79" s="34">
        <v>7250000</v>
      </c>
      <c r="D79" s="34">
        <v>7470947.0599999996</v>
      </c>
      <c r="E79" s="30">
        <f t="shared" si="0"/>
        <v>103.0475456551724</v>
      </c>
      <c r="F79" s="9"/>
    </row>
    <row r="80" spans="1:6" ht="45" x14ac:dyDescent="0.25">
      <c r="A80" s="22" t="s">
        <v>107</v>
      </c>
      <c r="B80" s="23" t="s">
        <v>106</v>
      </c>
      <c r="C80" s="34">
        <v>7200000</v>
      </c>
      <c r="D80" s="34">
        <v>7395947.0599999996</v>
      </c>
      <c r="E80" s="30">
        <f t="shared" si="0"/>
        <v>102.72148694444442</v>
      </c>
      <c r="F80" s="9"/>
    </row>
    <row r="81" spans="1:6" ht="60" x14ac:dyDescent="0.25">
      <c r="A81" s="22" t="s">
        <v>109</v>
      </c>
      <c r="B81" s="23" t="s">
        <v>108</v>
      </c>
      <c r="C81" s="34">
        <v>7200000</v>
      </c>
      <c r="D81" s="34">
        <v>7395947.0599999996</v>
      </c>
      <c r="E81" s="30">
        <f t="shared" ref="E81:E144" si="1">D81/C81*100</f>
        <v>102.72148694444442</v>
      </c>
      <c r="F81" s="9"/>
    </row>
    <row r="82" spans="1:6" ht="60" x14ac:dyDescent="0.25">
      <c r="A82" s="22" t="s">
        <v>110</v>
      </c>
      <c r="B82" s="23" t="s">
        <v>108</v>
      </c>
      <c r="C82" s="34">
        <v>7200000</v>
      </c>
      <c r="D82" s="34" t="s">
        <v>15</v>
      </c>
      <c r="E82" s="30" t="s">
        <v>15</v>
      </c>
      <c r="F82" s="9"/>
    </row>
    <row r="83" spans="1:6" ht="60" x14ac:dyDescent="0.25">
      <c r="A83" s="22" t="s">
        <v>111</v>
      </c>
      <c r="B83" s="23" t="s">
        <v>108</v>
      </c>
      <c r="C83" s="34" t="s">
        <v>15</v>
      </c>
      <c r="D83" s="34">
        <v>7046857.2400000002</v>
      </c>
      <c r="E83" s="30" t="s">
        <v>15</v>
      </c>
      <c r="F83" s="9"/>
    </row>
    <row r="84" spans="1:6" ht="60" x14ac:dyDescent="0.25">
      <c r="A84" s="22" t="s">
        <v>112</v>
      </c>
      <c r="B84" s="23" t="s">
        <v>108</v>
      </c>
      <c r="C84" s="34" t="s">
        <v>15</v>
      </c>
      <c r="D84" s="34">
        <v>349349.82</v>
      </c>
      <c r="E84" s="30" t="s">
        <v>15</v>
      </c>
      <c r="F84" s="9"/>
    </row>
    <row r="85" spans="1:6" ht="75" x14ac:dyDescent="0.25">
      <c r="A85" s="22" t="s">
        <v>114</v>
      </c>
      <c r="B85" s="23" t="s">
        <v>113</v>
      </c>
      <c r="C85" s="34" t="s">
        <v>15</v>
      </c>
      <c r="D85" s="34">
        <v>-260</v>
      </c>
      <c r="E85" s="30" t="s">
        <v>15</v>
      </c>
      <c r="F85" s="9"/>
    </row>
    <row r="86" spans="1:6" ht="45" x14ac:dyDescent="0.25">
      <c r="A86" s="22" t="s">
        <v>116</v>
      </c>
      <c r="B86" s="23" t="s">
        <v>115</v>
      </c>
      <c r="C86" s="34">
        <v>50000</v>
      </c>
      <c r="D86" s="34">
        <v>75000</v>
      </c>
      <c r="E86" s="30">
        <f t="shared" si="1"/>
        <v>150</v>
      </c>
      <c r="F86" s="9"/>
    </row>
    <row r="87" spans="1:6" ht="30" x14ac:dyDescent="0.25">
      <c r="A87" s="22" t="s">
        <v>118</v>
      </c>
      <c r="B87" s="23" t="s">
        <v>117</v>
      </c>
      <c r="C87" s="34">
        <v>50000</v>
      </c>
      <c r="D87" s="34">
        <v>75000</v>
      </c>
      <c r="E87" s="30">
        <f t="shared" si="1"/>
        <v>150</v>
      </c>
      <c r="F87" s="9"/>
    </row>
    <row r="88" spans="1:6" ht="30" x14ac:dyDescent="0.25">
      <c r="A88" s="22" t="s">
        <v>119</v>
      </c>
      <c r="B88" s="23" t="s">
        <v>117</v>
      </c>
      <c r="C88" s="34" t="s">
        <v>15</v>
      </c>
      <c r="D88" s="34">
        <v>75000</v>
      </c>
      <c r="E88" s="30" t="s">
        <v>15</v>
      </c>
      <c r="F88" s="9"/>
    </row>
    <row r="89" spans="1:6" ht="60" x14ac:dyDescent="0.25">
      <c r="A89" s="22" t="s">
        <v>121</v>
      </c>
      <c r="B89" s="23" t="s">
        <v>120</v>
      </c>
      <c r="C89" s="34">
        <v>59129000</v>
      </c>
      <c r="D89" s="34">
        <v>60598517.68</v>
      </c>
      <c r="E89" s="30">
        <f t="shared" si="1"/>
        <v>102.48527402797274</v>
      </c>
      <c r="F89" s="9"/>
    </row>
    <row r="90" spans="1:6" ht="30" x14ac:dyDescent="0.25">
      <c r="A90" s="22" t="s">
        <v>123</v>
      </c>
      <c r="B90" s="23" t="s">
        <v>122</v>
      </c>
      <c r="C90" s="34">
        <v>149000</v>
      </c>
      <c r="D90" s="34">
        <v>144058.85999999999</v>
      </c>
      <c r="E90" s="30">
        <f t="shared" si="1"/>
        <v>96.683798657718114</v>
      </c>
      <c r="F90" s="9"/>
    </row>
    <row r="91" spans="1:6" ht="45" x14ac:dyDescent="0.25">
      <c r="A91" s="22" t="s">
        <v>125</v>
      </c>
      <c r="B91" s="23" t="s">
        <v>124</v>
      </c>
      <c r="C91" s="34">
        <v>149000</v>
      </c>
      <c r="D91" s="34">
        <v>144058.85999999999</v>
      </c>
      <c r="E91" s="30">
        <f t="shared" si="1"/>
        <v>96.683798657718114</v>
      </c>
      <c r="F91" s="9"/>
    </row>
    <row r="92" spans="1:6" ht="105" x14ac:dyDescent="0.25">
      <c r="A92" s="22" t="s">
        <v>127</v>
      </c>
      <c r="B92" s="23" t="s">
        <v>126</v>
      </c>
      <c r="C92" s="34">
        <v>57500000</v>
      </c>
      <c r="D92" s="34">
        <v>58867998.93</v>
      </c>
      <c r="E92" s="30">
        <f t="shared" si="1"/>
        <v>102.37912857391305</v>
      </c>
      <c r="F92" s="9"/>
    </row>
    <row r="93" spans="1:6" ht="75" x14ac:dyDescent="0.25">
      <c r="A93" s="22" t="s">
        <v>129</v>
      </c>
      <c r="B93" s="23" t="s">
        <v>128</v>
      </c>
      <c r="C93" s="34">
        <v>57100000</v>
      </c>
      <c r="D93" s="34">
        <v>58395952.93</v>
      </c>
      <c r="E93" s="30">
        <f t="shared" si="1"/>
        <v>102.26961984238179</v>
      </c>
      <c r="F93" s="9"/>
    </row>
    <row r="94" spans="1:6" ht="120" x14ac:dyDescent="0.25">
      <c r="A94" s="22" t="s">
        <v>131</v>
      </c>
      <c r="B94" s="23" t="s">
        <v>130</v>
      </c>
      <c r="C94" s="34">
        <v>52200000</v>
      </c>
      <c r="D94" s="34">
        <v>53152063.259999998</v>
      </c>
      <c r="E94" s="30">
        <f t="shared" si="1"/>
        <v>101.82387597701148</v>
      </c>
      <c r="F94" s="9"/>
    </row>
    <row r="95" spans="1:6" ht="105" x14ac:dyDescent="0.25">
      <c r="A95" s="22" t="s">
        <v>133</v>
      </c>
      <c r="B95" s="23" t="s">
        <v>132</v>
      </c>
      <c r="C95" s="34">
        <v>4900000</v>
      </c>
      <c r="D95" s="34">
        <v>5243889.67</v>
      </c>
      <c r="E95" s="30">
        <f t="shared" si="1"/>
        <v>107.01815653061225</v>
      </c>
      <c r="F95" s="9"/>
    </row>
    <row r="96" spans="1:6" ht="105" x14ac:dyDescent="0.25">
      <c r="A96" s="22" t="s">
        <v>135</v>
      </c>
      <c r="B96" s="23" t="s">
        <v>134</v>
      </c>
      <c r="C96" s="34">
        <v>400000</v>
      </c>
      <c r="D96" s="34">
        <v>472046</v>
      </c>
      <c r="E96" s="30">
        <f t="shared" si="1"/>
        <v>118.0115</v>
      </c>
      <c r="F96" s="9"/>
    </row>
    <row r="97" spans="1:6" ht="90" x14ac:dyDescent="0.25">
      <c r="A97" s="22" t="s">
        <v>137</v>
      </c>
      <c r="B97" s="23" t="s">
        <v>136</v>
      </c>
      <c r="C97" s="34">
        <v>400000</v>
      </c>
      <c r="D97" s="34">
        <v>472046</v>
      </c>
      <c r="E97" s="30">
        <f t="shared" si="1"/>
        <v>118.0115</v>
      </c>
      <c r="F97" s="9"/>
    </row>
    <row r="98" spans="1:6" ht="105" x14ac:dyDescent="0.25">
      <c r="A98" s="22" t="s">
        <v>139</v>
      </c>
      <c r="B98" s="23" t="s">
        <v>138</v>
      </c>
      <c r="C98" s="34">
        <v>1480000</v>
      </c>
      <c r="D98" s="34">
        <v>1586459.89</v>
      </c>
      <c r="E98" s="30">
        <f t="shared" si="1"/>
        <v>107.19323581081079</v>
      </c>
      <c r="F98" s="9"/>
    </row>
    <row r="99" spans="1:6" ht="105" x14ac:dyDescent="0.25">
      <c r="A99" s="22" t="s">
        <v>141</v>
      </c>
      <c r="B99" s="23" t="s">
        <v>140</v>
      </c>
      <c r="C99" s="34">
        <v>1480000</v>
      </c>
      <c r="D99" s="34">
        <v>1586459.89</v>
      </c>
      <c r="E99" s="30">
        <f t="shared" si="1"/>
        <v>107.19323581081079</v>
      </c>
      <c r="F99" s="9"/>
    </row>
    <row r="100" spans="1:6" ht="105" x14ac:dyDescent="0.25">
      <c r="A100" s="22" t="s">
        <v>143</v>
      </c>
      <c r="B100" s="23" t="s">
        <v>142</v>
      </c>
      <c r="C100" s="34">
        <v>1480000</v>
      </c>
      <c r="D100" s="34">
        <v>1586459.89</v>
      </c>
      <c r="E100" s="30">
        <f t="shared" si="1"/>
        <v>107.19323581081079</v>
      </c>
      <c r="F100" s="9"/>
    </row>
    <row r="101" spans="1:6" ht="30" x14ac:dyDescent="0.25">
      <c r="A101" s="22" t="s">
        <v>145</v>
      </c>
      <c r="B101" s="23" t="s">
        <v>144</v>
      </c>
      <c r="C101" s="34">
        <v>54890000</v>
      </c>
      <c r="D101" s="34">
        <v>55485123.079999998</v>
      </c>
      <c r="E101" s="30">
        <f t="shared" si="1"/>
        <v>101.08421038440515</v>
      </c>
      <c r="F101" s="9"/>
    </row>
    <row r="102" spans="1:6" ht="30" x14ac:dyDescent="0.25">
      <c r="A102" s="22" t="s">
        <v>147</v>
      </c>
      <c r="B102" s="23" t="s">
        <v>146</v>
      </c>
      <c r="C102" s="34">
        <v>54890000</v>
      </c>
      <c r="D102" s="34">
        <v>55485123.079999998</v>
      </c>
      <c r="E102" s="30">
        <f t="shared" si="1"/>
        <v>101.08421038440515</v>
      </c>
      <c r="F102" s="9"/>
    </row>
    <row r="103" spans="1:6" ht="30" x14ac:dyDescent="0.25">
      <c r="A103" s="22" t="s">
        <v>149</v>
      </c>
      <c r="B103" s="23" t="s">
        <v>148</v>
      </c>
      <c r="C103" s="34">
        <v>449000</v>
      </c>
      <c r="D103" s="34">
        <v>853185.01</v>
      </c>
      <c r="E103" s="30">
        <f t="shared" si="1"/>
        <v>190.01893318485523</v>
      </c>
      <c r="F103" s="9"/>
    </row>
    <row r="104" spans="1:6" ht="45" x14ac:dyDescent="0.25">
      <c r="A104" s="22" t="s">
        <v>151</v>
      </c>
      <c r="B104" s="23" t="s">
        <v>150</v>
      </c>
      <c r="C104" s="34" t="s">
        <v>15</v>
      </c>
      <c r="D104" s="34">
        <v>434.49</v>
      </c>
      <c r="E104" s="30" t="s">
        <v>15</v>
      </c>
      <c r="F104" s="9"/>
    </row>
    <row r="105" spans="1:6" ht="30" x14ac:dyDescent="0.25">
      <c r="A105" s="22" t="s">
        <v>153</v>
      </c>
      <c r="B105" s="23" t="s">
        <v>152</v>
      </c>
      <c r="C105" s="34" t="s">
        <v>15</v>
      </c>
      <c r="D105" s="34">
        <v>852750.52</v>
      </c>
      <c r="E105" s="30" t="s">
        <v>15</v>
      </c>
      <c r="F105" s="9"/>
    </row>
    <row r="106" spans="1:6" ht="30" x14ac:dyDescent="0.25">
      <c r="A106" s="22" t="s">
        <v>155</v>
      </c>
      <c r="B106" s="23" t="s">
        <v>154</v>
      </c>
      <c r="C106" s="34">
        <v>45000</v>
      </c>
      <c r="D106" s="34">
        <v>20117.28</v>
      </c>
      <c r="E106" s="30">
        <f t="shared" si="1"/>
        <v>44.705066666666667</v>
      </c>
      <c r="F106" s="9"/>
    </row>
    <row r="107" spans="1:6" ht="30" x14ac:dyDescent="0.25">
      <c r="A107" s="22" t="s">
        <v>156</v>
      </c>
      <c r="B107" s="23" t="s">
        <v>154</v>
      </c>
      <c r="C107" s="34" t="s">
        <v>15</v>
      </c>
      <c r="D107" s="34">
        <v>20117.28</v>
      </c>
      <c r="E107" s="30" t="s">
        <v>15</v>
      </c>
      <c r="F107" s="9"/>
    </row>
    <row r="108" spans="1:6" ht="30" x14ac:dyDescent="0.25">
      <c r="A108" s="22" t="s">
        <v>158</v>
      </c>
      <c r="B108" s="23" t="s">
        <v>157</v>
      </c>
      <c r="C108" s="34">
        <v>54396000</v>
      </c>
      <c r="D108" s="34">
        <v>54611820.789999999</v>
      </c>
      <c r="E108" s="30">
        <f t="shared" si="1"/>
        <v>100.39675856680638</v>
      </c>
      <c r="F108" s="9"/>
    </row>
    <row r="109" spans="1:6" x14ac:dyDescent="0.25">
      <c r="A109" s="22" t="s">
        <v>160</v>
      </c>
      <c r="B109" s="23" t="s">
        <v>159</v>
      </c>
      <c r="C109" s="34">
        <v>15329000</v>
      </c>
      <c r="D109" s="34">
        <v>18399688.489999998</v>
      </c>
      <c r="E109" s="30">
        <f t="shared" si="1"/>
        <v>120.03189046904559</v>
      </c>
      <c r="F109" s="9"/>
    </row>
    <row r="110" spans="1:6" ht="30" x14ac:dyDescent="0.25">
      <c r="A110" s="22" t="s">
        <v>162</v>
      </c>
      <c r="B110" s="23" t="s">
        <v>161</v>
      </c>
      <c r="C110" s="34" t="s">
        <v>15</v>
      </c>
      <c r="D110" s="34">
        <v>21010.75</v>
      </c>
      <c r="E110" s="30" t="s">
        <v>15</v>
      </c>
      <c r="F110" s="9"/>
    </row>
    <row r="111" spans="1:6" ht="30" x14ac:dyDescent="0.25">
      <c r="A111" s="22" t="s">
        <v>164</v>
      </c>
      <c r="B111" s="23" t="s">
        <v>163</v>
      </c>
      <c r="C111" s="34" t="s">
        <v>15</v>
      </c>
      <c r="D111" s="34">
        <v>18378677.739999998</v>
      </c>
      <c r="E111" s="30" t="s">
        <v>15</v>
      </c>
      <c r="F111" s="9"/>
    </row>
    <row r="112" spans="1:6" ht="30" x14ac:dyDescent="0.25">
      <c r="A112" s="22" t="s">
        <v>166</v>
      </c>
      <c r="B112" s="23" t="s">
        <v>165</v>
      </c>
      <c r="C112" s="34">
        <v>39067000</v>
      </c>
      <c r="D112" s="34">
        <v>36212132.299999997</v>
      </c>
      <c r="E112" s="30">
        <f t="shared" si="1"/>
        <v>92.692380525763426</v>
      </c>
      <c r="F112" s="9"/>
    </row>
    <row r="113" spans="1:6" ht="75" x14ac:dyDescent="0.25">
      <c r="A113" s="22" t="s">
        <v>168</v>
      </c>
      <c r="B113" s="23" t="s">
        <v>167</v>
      </c>
      <c r="C113" s="34" t="s">
        <v>15</v>
      </c>
      <c r="D113" s="34">
        <v>36212132.299999997</v>
      </c>
      <c r="E113" s="30" t="s">
        <v>15</v>
      </c>
      <c r="F113" s="9"/>
    </row>
    <row r="114" spans="1:6" ht="30" x14ac:dyDescent="0.25">
      <c r="A114" s="22" t="s">
        <v>170</v>
      </c>
      <c r="B114" s="23" t="s">
        <v>169</v>
      </c>
      <c r="C114" s="34">
        <v>59383000</v>
      </c>
      <c r="D114" s="34">
        <v>57646504.920000002</v>
      </c>
      <c r="E114" s="30">
        <f t="shared" si="1"/>
        <v>97.07577070878871</v>
      </c>
      <c r="F114" s="9"/>
    </row>
    <row r="115" spans="1:6" x14ac:dyDescent="0.25">
      <c r="A115" s="22" t="s">
        <v>172</v>
      </c>
      <c r="B115" s="23" t="s">
        <v>171</v>
      </c>
      <c r="C115" s="34">
        <v>59383000</v>
      </c>
      <c r="D115" s="34">
        <v>57646504.920000002</v>
      </c>
      <c r="E115" s="30">
        <f t="shared" si="1"/>
        <v>97.07577070878871</v>
      </c>
      <c r="F115" s="9"/>
    </row>
    <row r="116" spans="1:6" ht="30" x14ac:dyDescent="0.25">
      <c r="A116" s="22" t="s">
        <v>174</v>
      </c>
      <c r="B116" s="23" t="s">
        <v>173</v>
      </c>
      <c r="C116" s="34">
        <v>59383000</v>
      </c>
      <c r="D116" s="34">
        <v>57646504.920000002</v>
      </c>
      <c r="E116" s="30">
        <f t="shared" si="1"/>
        <v>97.07577070878871</v>
      </c>
      <c r="F116" s="9"/>
    </row>
    <row r="117" spans="1:6" ht="45" x14ac:dyDescent="0.25">
      <c r="A117" s="22" t="s">
        <v>176</v>
      </c>
      <c r="B117" s="23" t="s">
        <v>175</v>
      </c>
      <c r="C117" s="34">
        <v>59383000</v>
      </c>
      <c r="D117" s="34">
        <v>57646504.920000002</v>
      </c>
      <c r="E117" s="30">
        <f t="shared" si="1"/>
        <v>97.07577070878871</v>
      </c>
      <c r="F117" s="9"/>
    </row>
    <row r="118" spans="1:6" ht="60" x14ac:dyDescent="0.25">
      <c r="A118" s="22" t="s">
        <v>178</v>
      </c>
      <c r="B118" s="23" t="s">
        <v>177</v>
      </c>
      <c r="C118" s="34" t="s">
        <v>15</v>
      </c>
      <c r="D118" s="34">
        <v>29767377.66</v>
      </c>
      <c r="E118" s="30" t="s">
        <v>15</v>
      </c>
      <c r="F118" s="9"/>
    </row>
    <row r="119" spans="1:6" ht="45" x14ac:dyDescent="0.25">
      <c r="A119" s="22" t="s">
        <v>180</v>
      </c>
      <c r="B119" s="23" t="s">
        <v>179</v>
      </c>
      <c r="C119" s="34" t="s">
        <v>15</v>
      </c>
      <c r="D119" s="34">
        <v>12132220</v>
      </c>
      <c r="E119" s="30" t="s">
        <v>15</v>
      </c>
      <c r="F119" s="9"/>
    </row>
    <row r="120" spans="1:6" ht="60" x14ac:dyDescent="0.25">
      <c r="A120" s="22" t="s">
        <v>182</v>
      </c>
      <c r="B120" s="23" t="s">
        <v>181</v>
      </c>
      <c r="C120" s="34" t="s">
        <v>15</v>
      </c>
      <c r="D120" s="34">
        <v>549130</v>
      </c>
      <c r="E120" s="30" t="s">
        <v>15</v>
      </c>
      <c r="F120" s="9"/>
    </row>
    <row r="121" spans="1:6" ht="60" x14ac:dyDescent="0.25">
      <c r="A121" s="22" t="s">
        <v>184</v>
      </c>
      <c r="B121" s="23" t="s">
        <v>183</v>
      </c>
      <c r="C121" s="34" t="s">
        <v>15</v>
      </c>
      <c r="D121" s="34">
        <v>2826204.38</v>
      </c>
      <c r="E121" s="30" t="s">
        <v>15</v>
      </c>
      <c r="F121" s="9"/>
    </row>
    <row r="122" spans="1:6" ht="60" x14ac:dyDescent="0.25">
      <c r="A122" s="22" t="s">
        <v>186</v>
      </c>
      <c r="B122" s="23" t="s">
        <v>185</v>
      </c>
      <c r="C122" s="34" t="s">
        <v>15</v>
      </c>
      <c r="D122" s="34">
        <v>675012.38</v>
      </c>
      <c r="E122" s="30" t="s">
        <v>15</v>
      </c>
      <c r="F122" s="9"/>
    </row>
    <row r="123" spans="1:6" ht="60" x14ac:dyDescent="0.25">
      <c r="A123" s="22" t="s">
        <v>188</v>
      </c>
      <c r="B123" s="23" t="s">
        <v>187</v>
      </c>
      <c r="C123" s="34" t="s">
        <v>15</v>
      </c>
      <c r="D123" s="34">
        <v>11696560.5</v>
      </c>
      <c r="E123" s="30" t="s">
        <v>15</v>
      </c>
      <c r="F123" s="9"/>
    </row>
    <row r="124" spans="1:6" ht="30" x14ac:dyDescent="0.25">
      <c r="A124" s="22" t="s">
        <v>190</v>
      </c>
      <c r="B124" s="23" t="s">
        <v>189</v>
      </c>
      <c r="C124" s="34">
        <v>6600000</v>
      </c>
      <c r="D124" s="34">
        <v>6817165.2999999998</v>
      </c>
      <c r="E124" s="30">
        <f t="shared" si="1"/>
        <v>103.29038333333334</v>
      </c>
      <c r="F124" s="9"/>
    </row>
    <row r="125" spans="1:6" ht="90" x14ac:dyDescent="0.25">
      <c r="A125" s="22" t="s">
        <v>192</v>
      </c>
      <c r="B125" s="23" t="s">
        <v>191</v>
      </c>
      <c r="C125" s="34">
        <v>90000</v>
      </c>
      <c r="D125" s="34">
        <v>92227</v>
      </c>
      <c r="E125" s="30">
        <f t="shared" si="1"/>
        <v>102.47444444444444</v>
      </c>
      <c r="F125" s="9"/>
    </row>
    <row r="126" spans="1:6" ht="120" x14ac:dyDescent="0.25">
      <c r="A126" s="22" t="s">
        <v>194</v>
      </c>
      <c r="B126" s="23" t="s">
        <v>193</v>
      </c>
      <c r="C126" s="34">
        <v>90000</v>
      </c>
      <c r="D126" s="34" t="s">
        <v>15</v>
      </c>
      <c r="E126" s="30" t="s">
        <v>15</v>
      </c>
      <c r="F126" s="9"/>
    </row>
    <row r="127" spans="1:6" ht="120" x14ac:dyDescent="0.25">
      <c r="A127" s="22" t="s">
        <v>196</v>
      </c>
      <c r="B127" s="23" t="s">
        <v>195</v>
      </c>
      <c r="C127" s="34">
        <v>90000</v>
      </c>
      <c r="D127" s="34" t="s">
        <v>15</v>
      </c>
      <c r="E127" s="30" t="s">
        <v>15</v>
      </c>
      <c r="F127" s="9"/>
    </row>
    <row r="128" spans="1:6" ht="120" x14ac:dyDescent="0.25">
      <c r="A128" s="22" t="s">
        <v>198</v>
      </c>
      <c r="B128" s="23" t="s">
        <v>197</v>
      </c>
      <c r="C128" s="34" t="s">
        <v>15</v>
      </c>
      <c r="D128" s="34">
        <v>92227</v>
      </c>
      <c r="E128" s="30" t="s">
        <v>15</v>
      </c>
      <c r="F128" s="9"/>
    </row>
    <row r="129" spans="1:6" ht="120" x14ac:dyDescent="0.25">
      <c r="A129" s="22" t="s">
        <v>200</v>
      </c>
      <c r="B129" s="23" t="s">
        <v>199</v>
      </c>
      <c r="C129" s="34" t="s">
        <v>15</v>
      </c>
      <c r="D129" s="34">
        <v>92227</v>
      </c>
      <c r="E129" s="30" t="s">
        <v>15</v>
      </c>
      <c r="F129" s="9"/>
    </row>
    <row r="130" spans="1:6" ht="45" x14ac:dyDescent="0.25">
      <c r="A130" s="22" t="s">
        <v>202</v>
      </c>
      <c r="B130" s="23" t="s">
        <v>201</v>
      </c>
      <c r="C130" s="34">
        <v>6510000</v>
      </c>
      <c r="D130" s="34">
        <v>6724938.2999999998</v>
      </c>
      <c r="E130" s="30">
        <f t="shared" si="1"/>
        <v>103.30166359447004</v>
      </c>
      <c r="F130" s="9"/>
    </row>
    <row r="131" spans="1:6" ht="45" x14ac:dyDescent="0.25">
      <c r="A131" s="22" t="s">
        <v>204</v>
      </c>
      <c r="B131" s="23" t="s">
        <v>203</v>
      </c>
      <c r="C131" s="34">
        <v>6400000</v>
      </c>
      <c r="D131" s="34">
        <v>6579416.2999999998</v>
      </c>
      <c r="E131" s="30">
        <f t="shared" si="1"/>
        <v>102.8033796875</v>
      </c>
      <c r="F131" s="9"/>
    </row>
    <row r="132" spans="1:6" ht="75" x14ac:dyDescent="0.25">
      <c r="A132" s="22" t="s">
        <v>206</v>
      </c>
      <c r="B132" s="23" t="s">
        <v>205</v>
      </c>
      <c r="C132" s="34">
        <v>5500000</v>
      </c>
      <c r="D132" s="34">
        <v>5524886.6699999999</v>
      </c>
      <c r="E132" s="30">
        <f t="shared" si="1"/>
        <v>100.45248490909091</v>
      </c>
      <c r="F132" s="9"/>
    </row>
    <row r="133" spans="1:6" ht="60" x14ac:dyDescent="0.25">
      <c r="A133" s="22" t="s">
        <v>208</v>
      </c>
      <c r="B133" s="23" t="s">
        <v>207</v>
      </c>
      <c r="C133" s="34">
        <v>900000</v>
      </c>
      <c r="D133" s="34">
        <v>1054529.6299999999</v>
      </c>
      <c r="E133" s="30">
        <f t="shared" si="1"/>
        <v>117.16995888888889</v>
      </c>
      <c r="F133" s="9"/>
    </row>
    <row r="134" spans="1:6" ht="60" x14ac:dyDescent="0.25">
      <c r="A134" s="22" t="s">
        <v>210</v>
      </c>
      <c r="B134" s="23" t="s">
        <v>209</v>
      </c>
      <c r="C134" s="34">
        <v>110000</v>
      </c>
      <c r="D134" s="34">
        <v>145522</v>
      </c>
      <c r="E134" s="30">
        <f t="shared" si="1"/>
        <v>132.29272727272726</v>
      </c>
      <c r="F134" s="9"/>
    </row>
    <row r="135" spans="1:6" ht="75" x14ac:dyDescent="0.25">
      <c r="A135" s="22" t="s">
        <v>212</v>
      </c>
      <c r="B135" s="23" t="s">
        <v>211</v>
      </c>
      <c r="C135" s="34">
        <v>110000</v>
      </c>
      <c r="D135" s="34">
        <v>145522</v>
      </c>
      <c r="E135" s="30">
        <f t="shared" si="1"/>
        <v>132.29272727272726</v>
      </c>
      <c r="F135" s="9"/>
    </row>
    <row r="136" spans="1:6" ht="30" x14ac:dyDescent="0.25">
      <c r="A136" s="22" t="s">
        <v>214</v>
      </c>
      <c r="B136" s="23" t="s">
        <v>213</v>
      </c>
      <c r="C136" s="34">
        <v>2100000</v>
      </c>
      <c r="D136" s="34">
        <v>2679782.9300000002</v>
      </c>
      <c r="E136" s="30">
        <f t="shared" si="1"/>
        <v>127.60871095238096</v>
      </c>
      <c r="F136" s="9"/>
    </row>
    <row r="137" spans="1:6" ht="45" x14ac:dyDescent="0.25">
      <c r="A137" s="22" t="s">
        <v>216</v>
      </c>
      <c r="B137" s="23" t="s">
        <v>215</v>
      </c>
      <c r="C137" s="34">
        <v>722000</v>
      </c>
      <c r="D137" s="34">
        <v>564497.43000000005</v>
      </c>
      <c r="E137" s="30">
        <f t="shared" si="1"/>
        <v>78.185239612188369</v>
      </c>
      <c r="F137" s="9"/>
    </row>
    <row r="138" spans="1:6" ht="75" x14ac:dyDescent="0.25">
      <c r="A138" s="22" t="s">
        <v>218</v>
      </c>
      <c r="B138" s="23" t="s">
        <v>217</v>
      </c>
      <c r="C138" s="34">
        <v>10000</v>
      </c>
      <c r="D138" s="34">
        <v>5500</v>
      </c>
      <c r="E138" s="30">
        <f t="shared" si="1"/>
        <v>55.000000000000007</v>
      </c>
      <c r="F138" s="9"/>
    </row>
    <row r="139" spans="1:6" ht="105" x14ac:dyDescent="0.25">
      <c r="A139" s="22" t="s">
        <v>220</v>
      </c>
      <c r="B139" s="23" t="s">
        <v>219</v>
      </c>
      <c r="C139" s="34">
        <v>10000</v>
      </c>
      <c r="D139" s="34">
        <v>5500</v>
      </c>
      <c r="E139" s="30">
        <f t="shared" si="1"/>
        <v>55.000000000000007</v>
      </c>
      <c r="F139" s="9"/>
    </row>
    <row r="140" spans="1:6" ht="165" x14ac:dyDescent="0.25">
      <c r="A140" s="22" t="s">
        <v>222</v>
      </c>
      <c r="B140" s="23" t="s">
        <v>221</v>
      </c>
      <c r="C140" s="34">
        <v>10000</v>
      </c>
      <c r="D140" s="34" t="s">
        <v>15</v>
      </c>
      <c r="E140" s="30" t="s">
        <v>15</v>
      </c>
      <c r="F140" s="9"/>
    </row>
    <row r="141" spans="1:6" ht="120" x14ac:dyDescent="0.25">
      <c r="A141" s="22" t="s">
        <v>224</v>
      </c>
      <c r="B141" s="23" t="s">
        <v>223</v>
      </c>
      <c r="C141" s="34" t="s">
        <v>15</v>
      </c>
      <c r="D141" s="34">
        <v>2500</v>
      </c>
      <c r="E141" s="30" t="s">
        <v>15</v>
      </c>
      <c r="F141" s="9"/>
    </row>
    <row r="142" spans="1:6" ht="105" x14ac:dyDescent="0.25">
      <c r="A142" s="22" t="s">
        <v>226</v>
      </c>
      <c r="B142" s="23" t="s">
        <v>225</v>
      </c>
      <c r="C142" s="34" t="s">
        <v>15</v>
      </c>
      <c r="D142" s="34">
        <v>3000</v>
      </c>
      <c r="E142" s="30" t="s">
        <v>15</v>
      </c>
      <c r="F142" s="9"/>
    </row>
    <row r="143" spans="1:6" ht="105" x14ac:dyDescent="0.25">
      <c r="A143" s="22" t="s">
        <v>228</v>
      </c>
      <c r="B143" s="23" t="s">
        <v>227</v>
      </c>
      <c r="C143" s="34">
        <v>50000</v>
      </c>
      <c r="D143" s="34">
        <v>27500</v>
      </c>
      <c r="E143" s="30">
        <f t="shared" si="1"/>
        <v>55.000000000000007</v>
      </c>
      <c r="F143" s="9"/>
    </row>
    <row r="144" spans="1:6" ht="135" x14ac:dyDescent="0.25">
      <c r="A144" s="22" t="s">
        <v>230</v>
      </c>
      <c r="B144" s="23" t="s">
        <v>229</v>
      </c>
      <c r="C144" s="34">
        <v>50000</v>
      </c>
      <c r="D144" s="34">
        <v>27500</v>
      </c>
      <c r="E144" s="30">
        <f t="shared" si="1"/>
        <v>55.000000000000007</v>
      </c>
      <c r="F144" s="9"/>
    </row>
    <row r="145" spans="1:6" ht="180" x14ac:dyDescent="0.25">
      <c r="A145" s="22" t="s">
        <v>232</v>
      </c>
      <c r="B145" s="23" t="s">
        <v>231</v>
      </c>
      <c r="C145" s="34">
        <v>50000</v>
      </c>
      <c r="D145" s="34" t="s">
        <v>15</v>
      </c>
      <c r="E145" s="30" t="s">
        <v>15</v>
      </c>
      <c r="F145" s="9"/>
    </row>
    <row r="146" spans="1:6" ht="240" x14ac:dyDescent="0.25">
      <c r="A146" s="22" t="s">
        <v>234</v>
      </c>
      <c r="B146" s="23" t="s">
        <v>233</v>
      </c>
      <c r="C146" s="34" t="s">
        <v>15</v>
      </c>
      <c r="D146" s="34">
        <v>4000</v>
      </c>
      <c r="E146" s="30" t="s">
        <v>15</v>
      </c>
      <c r="F146" s="9"/>
    </row>
    <row r="147" spans="1:6" ht="180" x14ac:dyDescent="0.25">
      <c r="A147" s="22" t="s">
        <v>236</v>
      </c>
      <c r="B147" s="23" t="s">
        <v>235</v>
      </c>
      <c r="C147" s="34" t="s">
        <v>15</v>
      </c>
      <c r="D147" s="34">
        <v>6000</v>
      </c>
      <c r="E147" s="30" t="s">
        <v>15</v>
      </c>
      <c r="F147" s="9"/>
    </row>
    <row r="148" spans="1:6" ht="135" x14ac:dyDescent="0.25">
      <c r="A148" s="22" t="s">
        <v>238</v>
      </c>
      <c r="B148" s="23" t="s">
        <v>237</v>
      </c>
      <c r="C148" s="34" t="s">
        <v>15</v>
      </c>
      <c r="D148" s="34">
        <v>8000</v>
      </c>
      <c r="E148" s="30" t="s">
        <v>15</v>
      </c>
      <c r="F148" s="9"/>
    </row>
    <row r="149" spans="1:6" ht="135" x14ac:dyDescent="0.25">
      <c r="A149" s="22" t="s">
        <v>240</v>
      </c>
      <c r="B149" s="23" t="s">
        <v>239</v>
      </c>
      <c r="C149" s="34" t="s">
        <v>15</v>
      </c>
      <c r="D149" s="34">
        <v>9500</v>
      </c>
      <c r="E149" s="30"/>
      <c r="F149" s="9"/>
    </row>
    <row r="150" spans="1:6" ht="75" x14ac:dyDescent="0.25">
      <c r="A150" s="22" t="s">
        <v>242</v>
      </c>
      <c r="B150" s="23" t="s">
        <v>241</v>
      </c>
      <c r="C150" s="34">
        <v>160000</v>
      </c>
      <c r="D150" s="34">
        <v>46000</v>
      </c>
      <c r="E150" s="30">
        <f t="shared" ref="E150:E208" si="2">D150/C150*100</f>
        <v>28.749999999999996</v>
      </c>
      <c r="F150" s="9"/>
    </row>
    <row r="151" spans="1:6" ht="105" x14ac:dyDescent="0.25">
      <c r="A151" s="22" t="s">
        <v>244</v>
      </c>
      <c r="B151" s="23" t="s">
        <v>243</v>
      </c>
      <c r="C151" s="34">
        <v>10000</v>
      </c>
      <c r="D151" s="34">
        <v>3500</v>
      </c>
      <c r="E151" s="30">
        <f t="shared" si="2"/>
        <v>35</v>
      </c>
      <c r="F151" s="9"/>
    </row>
    <row r="152" spans="1:6" ht="120" x14ac:dyDescent="0.25">
      <c r="A152" s="22" t="s">
        <v>246</v>
      </c>
      <c r="B152" s="23" t="s">
        <v>245</v>
      </c>
      <c r="C152" s="34">
        <v>10000</v>
      </c>
      <c r="D152" s="34" t="s">
        <v>15</v>
      </c>
      <c r="E152" s="30" t="s">
        <v>15</v>
      </c>
      <c r="F152" s="9"/>
    </row>
    <row r="153" spans="1:6" ht="120" x14ac:dyDescent="0.25">
      <c r="A153" s="22" t="s">
        <v>248</v>
      </c>
      <c r="B153" s="23" t="s">
        <v>247</v>
      </c>
      <c r="C153" s="34" t="s">
        <v>15</v>
      </c>
      <c r="D153" s="34">
        <v>3500</v>
      </c>
      <c r="E153" s="30" t="s">
        <v>15</v>
      </c>
      <c r="F153" s="9"/>
    </row>
    <row r="154" spans="1:6" ht="105" x14ac:dyDescent="0.25">
      <c r="A154" s="22" t="s">
        <v>250</v>
      </c>
      <c r="B154" s="23" t="s">
        <v>249</v>
      </c>
      <c r="C154" s="34">
        <v>150000</v>
      </c>
      <c r="D154" s="34">
        <v>42500</v>
      </c>
      <c r="E154" s="30">
        <f t="shared" si="2"/>
        <v>28.333333333333332</v>
      </c>
      <c r="F154" s="9"/>
    </row>
    <row r="155" spans="1:6" ht="75" x14ac:dyDescent="0.25">
      <c r="A155" s="22" t="s">
        <v>252</v>
      </c>
      <c r="B155" s="23" t="s">
        <v>251</v>
      </c>
      <c r="C155" s="34">
        <v>10000</v>
      </c>
      <c r="D155" s="34">
        <v>500</v>
      </c>
      <c r="E155" s="30">
        <f t="shared" si="2"/>
        <v>5</v>
      </c>
      <c r="F155" s="9"/>
    </row>
    <row r="156" spans="1:6" ht="105" x14ac:dyDescent="0.25">
      <c r="A156" s="22" t="s">
        <v>254</v>
      </c>
      <c r="B156" s="23" t="s">
        <v>253</v>
      </c>
      <c r="C156" s="34">
        <v>10000</v>
      </c>
      <c r="D156" s="34">
        <v>500</v>
      </c>
      <c r="E156" s="30">
        <f t="shared" si="2"/>
        <v>5</v>
      </c>
      <c r="F156" s="9"/>
    </row>
    <row r="157" spans="1:6" ht="150" x14ac:dyDescent="0.25">
      <c r="A157" s="22" t="s">
        <v>256</v>
      </c>
      <c r="B157" s="23" t="s">
        <v>255</v>
      </c>
      <c r="C157" s="34" t="s">
        <v>15</v>
      </c>
      <c r="D157" s="34">
        <v>500</v>
      </c>
      <c r="E157" s="30" t="s">
        <v>15</v>
      </c>
      <c r="F157" s="9"/>
    </row>
    <row r="158" spans="1:6" ht="60" x14ac:dyDescent="0.25">
      <c r="A158" s="22" t="s">
        <v>258</v>
      </c>
      <c r="B158" s="23" t="s">
        <v>257</v>
      </c>
      <c r="C158" s="34" t="s">
        <v>15</v>
      </c>
      <c r="D158" s="34">
        <v>2000</v>
      </c>
      <c r="E158" s="30" t="s">
        <v>15</v>
      </c>
      <c r="F158" s="9"/>
    </row>
    <row r="159" spans="1:6" ht="90" x14ac:dyDescent="0.25">
      <c r="A159" s="22" t="s">
        <v>260</v>
      </c>
      <c r="B159" s="23" t="s">
        <v>259</v>
      </c>
      <c r="C159" s="34" t="s">
        <v>15</v>
      </c>
      <c r="D159" s="34">
        <v>2000</v>
      </c>
      <c r="E159" s="30" t="s">
        <v>15</v>
      </c>
      <c r="F159" s="9"/>
    </row>
    <row r="160" spans="1:6" ht="105" x14ac:dyDescent="0.25">
      <c r="A160" s="22" t="s">
        <v>262</v>
      </c>
      <c r="B160" s="23" t="s">
        <v>261</v>
      </c>
      <c r="C160" s="34" t="s">
        <v>15</v>
      </c>
      <c r="D160" s="34">
        <v>2000</v>
      </c>
      <c r="E160" s="30" t="s">
        <v>15</v>
      </c>
      <c r="F160" s="9"/>
    </row>
    <row r="161" spans="1:6" ht="75" x14ac:dyDescent="0.25">
      <c r="A161" s="22" t="s">
        <v>264</v>
      </c>
      <c r="B161" s="23" t="s">
        <v>263</v>
      </c>
      <c r="C161" s="34">
        <v>11000</v>
      </c>
      <c r="D161" s="34" t="s">
        <v>15</v>
      </c>
      <c r="E161" s="30" t="s">
        <v>15</v>
      </c>
      <c r="F161" s="9"/>
    </row>
    <row r="162" spans="1:6" ht="105" x14ac:dyDescent="0.25">
      <c r="A162" s="22" t="s">
        <v>266</v>
      </c>
      <c r="B162" s="23" t="s">
        <v>265</v>
      </c>
      <c r="C162" s="34">
        <v>11000</v>
      </c>
      <c r="D162" s="34" t="s">
        <v>15</v>
      </c>
      <c r="E162" s="30" t="s">
        <v>15</v>
      </c>
      <c r="F162" s="9"/>
    </row>
    <row r="163" spans="1:6" ht="90" x14ac:dyDescent="0.25">
      <c r="A163" s="22" t="s">
        <v>268</v>
      </c>
      <c r="B163" s="23" t="s">
        <v>267</v>
      </c>
      <c r="C163" s="34">
        <v>140000</v>
      </c>
      <c r="D163" s="34">
        <v>151327.56</v>
      </c>
      <c r="E163" s="30">
        <f t="shared" si="2"/>
        <v>108.09111428571427</v>
      </c>
      <c r="F163" s="9"/>
    </row>
    <row r="164" spans="1:6" ht="120" x14ac:dyDescent="0.25">
      <c r="A164" s="22" t="s">
        <v>270</v>
      </c>
      <c r="B164" s="23" t="s">
        <v>269</v>
      </c>
      <c r="C164" s="34">
        <v>140000</v>
      </c>
      <c r="D164" s="34">
        <v>151327.56</v>
      </c>
      <c r="E164" s="30">
        <f t="shared" si="2"/>
        <v>108.09111428571427</v>
      </c>
      <c r="F164" s="9"/>
    </row>
    <row r="165" spans="1:6" ht="165" x14ac:dyDescent="0.25">
      <c r="A165" s="22" t="s">
        <v>272</v>
      </c>
      <c r="B165" s="23" t="s">
        <v>271</v>
      </c>
      <c r="C165" s="34">
        <v>140000</v>
      </c>
      <c r="D165" s="34" t="s">
        <v>15</v>
      </c>
      <c r="E165" s="30" t="s">
        <v>15</v>
      </c>
      <c r="F165" s="9"/>
    </row>
    <row r="166" spans="1:6" ht="165" x14ac:dyDescent="0.25">
      <c r="A166" s="22" t="s">
        <v>274</v>
      </c>
      <c r="B166" s="23" t="s">
        <v>273</v>
      </c>
      <c r="C166" s="34" t="s">
        <v>15</v>
      </c>
      <c r="D166" s="34">
        <v>120000</v>
      </c>
      <c r="E166" s="30" t="s">
        <v>15</v>
      </c>
      <c r="F166" s="9"/>
    </row>
    <row r="167" spans="1:6" ht="150" x14ac:dyDescent="0.25">
      <c r="A167" s="22" t="s">
        <v>276</v>
      </c>
      <c r="B167" s="23" t="s">
        <v>275</v>
      </c>
      <c r="C167" s="34" t="s">
        <v>15</v>
      </c>
      <c r="D167" s="34">
        <v>2750</v>
      </c>
      <c r="E167" s="30" t="s">
        <v>15</v>
      </c>
      <c r="F167" s="9"/>
    </row>
    <row r="168" spans="1:6" ht="135" x14ac:dyDescent="0.25">
      <c r="A168" s="22" t="s">
        <v>278</v>
      </c>
      <c r="B168" s="23" t="s">
        <v>277</v>
      </c>
      <c r="C168" s="34" t="s">
        <v>15</v>
      </c>
      <c r="D168" s="34">
        <v>28577.56</v>
      </c>
      <c r="E168" s="30" t="s">
        <v>15</v>
      </c>
      <c r="F168" s="9"/>
    </row>
    <row r="169" spans="1:6" ht="90" x14ac:dyDescent="0.25">
      <c r="A169" s="22" t="s">
        <v>280</v>
      </c>
      <c r="B169" s="23" t="s">
        <v>279</v>
      </c>
      <c r="C169" s="34">
        <v>15000</v>
      </c>
      <c r="D169" s="34">
        <v>10796.24</v>
      </c>
      <c r="E169" s="30">
        <f t="shared" si="2"/>
        <v>71.97493333333334</v>
      </c>
      <c r="F169" s="9"/>
    </row>
    <row r="170" spans="1:6" ht="150" x14ac:dyDescent="0.25">
      <c r="A170" s="22" t="s">
        <v>282</v>
      </c>
      <c r="B170" s="23" t="s">
        <v>281</v>
      </c>
      <c r="C170" s="34">
        <v>15000</v>
      </c>
      <c r="D170" s="34">
        <v>10796.24</v>
      </c>
      <c r="E170" s="30">
        <f t="shared" si="2"/>
        <v>71.97493333333334</v>
      </c>
      <c r="F170" s="9"/>
    </row>
    <row r="171" spans="1:6" ht="180" x14ac:dyDescent="0.25">
      <c r="A171" s="22" t="s">
        <v>284</v>
      </c>
      <c r="B171" s="23" t="s">
        <v>283</v>
      </c>
      <c r="C171" s="34" t="s">
        <v>15</v>
      </c>
      <c r="D171" s="34">
        <v>8161.24</v>
      </c>
      <c r="E171" s="30" t="s">
        <v>15</v>
      </c>
      <c r="F171" s="9"/>
    </row>
    <row r="172" spans="1:6" ht="165" x14ac:dyDescent="0.25">
      <c r="A172" s="22" t="s">
        <v>286</v>
      </c>
      <c r="B172" s="23" t="s">
        <v>285</v>
      </c>
      <c r="C172" s="34" t="s">
        <v>15</v>
      </c>
      <c r="D172" s="34">
        <v>2635</v>
      </c>
      <c r="E172" s="30" t="s">
        <v>15</v>
      </c>
      <c r="F172" s="9"/>
    </row>
    <row r="173" spans="1:6" ht="75" x14ac:dyDescent="0.25">
      <c r="A173" s="22" t="s">
        <v>288</v>
      </c>
      <c r="B173" s="23" t="s">
        <v>287</v>
      </c>
      <c r="C173" s="34">
        <v>6000</v>
      </c>
      <c r="D173" s="34">
        <v>1750</v>
      </c>
      <c r="E173" s="30">
        <f t="shared" si="2"/>
        <v>29.166666666666668</v>
      </c>
      <c r="F173" s="9"/>
    </row>
    <row r="174" spans="1:6" ht="105" x14ac:dyDescent="0.25">
      <c r="A174" s="22" t="s">
        <v>290</v>
      </c>
      <c r="B174" s="23" t="s">
        <v>289</v>
      </c>
      <c r="C174" s="34">
        <v>6000</v>
      </c>
      <c r="D174" s="34">
        <v>1750</v>
      </c>
      <c r="E174" s="30">
        <f t="shared" si="2"/>
        <v>29.166666666666668</v>
      </c>
      <c r="F174" s="9"/>
    </row>
    <row r="175" spans="1:6" ht="165" x14ac:dyDescent="0.25">
      <c r="A175" s="22" t="s">
        <v>292</v>
      </c>
      <c r="B175" s="23" t="s">
        <v>291</v>
      </c>
      <c r="C175" s="34" t="s">
        <v>15</v>
      </c>
      <c r="D175" s="34">
        <v>1000</v>
      </c>
      <c r="E175" s="30" t="s">
        <v>15</v>
      </c>
      <c r="F175" s="9"/>
    </row>
    <row r="176" spans="1:6" ht="195" x14ac:dyDescent="0.25">
      <c r="A176" s="22" t="s">
        <v>294</v>
      </c>
      <c r="B176" s="23" t="s">
        <v>293</v>
      </c>
      <c r="C176" s="34" t="s">
        <v>15</v>
      </c>
      <c r="D176" s="34">
        <v>750</v>
      </c>
      <c r="E176" s="30" t="s">
        <v>15</v>
      </c>
      <c r="F176" s="9"/>
    </row>
    <row r="177" spans="1:6" ht="75" x14ac:dyDescent="0.25">
      <c r="A177" s="22" t="s">
        <v>296</v>
      </c>
      <c r="B177" s="23" t="s">
        <v>295</v>
      </c>
      <c r="C177" s="34">
        <v>120000</v>
      </c>
      <c r="D177" s="34">
        <v>110370.68</v>
      </c>
      <c r="E177" s="30">
        <f t="shared" si="2"/>
        <v>91.975566666666666</v>
      </c>
      <c r="F177" s="9"/>
    </row>
    <row r="178" spans="1:6" ht="105" x14ac:dyDescent="0.25">
      <c r="A178" s="22" t="s">
        <v>298</v>
      </c>
      <c r="B178" s="23" t="s">
        <v>297</v>
      </c>
      <c r="C178" s="34">
        <v>120000</v>
      </c>
      <c r="D178" s="34">
        <v>110370.68</v>
      </c>
      <c r="E178" s="30">
        <f t="shared" si="2"/>
        <v>91.975566666666666</v>
      </c>
      <c r="F178" s="9"/>
    </row>
    <row r="179" spans="1:6" ht="240" x14ac:dyDescent="0.25">
      <c r="A179" s="22" t="s">
        <v>300</v>
      </c>
      <c r="B179" s="23" t="s">
        <v>299</v>
      </c>
      <c r="C179" s="34" t="s">
        <v>15</v>
      </c>
      <c r="D179" s="34">
        <v>57343.31</v>
      </c>
      <c r="E179" s="30" t="s">
        <v>15</v>
      </c>
      <c r="F179" s="9"/>
    </row>
    <row r="180" spans="1:6" ht="120" x14ac:dyDescent="0.25">
      <c r="A180" s="22" t="s">
        <v>302</v>
      </c>
      <c r="B180" s="23" t="s">
        <v>301</v>
      </c>
      <c r="C180" s="34" t="s">
        <v>15</v>
      </c>
      <c r="D180" s="34">
        <v>2027.37</v>
      </c>
      <c r="E180" s="30" t="s">
        <v>15</v>
      </c>
      <c r="F180" s="9"/>
    </row>
    <row r="181" spans="1:6" ht="150" x14ac:dyDescent="0.25">
      <c r="A181" s="22" t="s">
        <v>304</v>
      </c>
      <c r="B181" s="23" t="s">
        <v>303</v>
      </c>
      <c r="C181" s="34">
        <v>120000</v>
      </c>
      <c r="D181" s="34" t="s">
        <v>15</v>
      </c>
      <c r="E181" s="30" t="s">
        <v>15</v>
      </c>
      <c r="F181" s="9"/>
    </row>
    <row r="182" spans="1:6" ht="180" x14ac:dyDescent="0.25">
      <c r="A182" s="22" t="s">
        <v>306</v>
      </c>
      <c r="B182" s="23" t="s">
        <v>305</v>
      </c>
      <c r="C182" s="34" t="s">
        <v>15</v>
      </c>
      <c r="D182" s="34">
        <v>50000</v>
      </c>
      <c r="E182" s="30" t="s">
        <v>15</v>
      </c>
      <c r="F182" s="9"/>
    </row>
    <row r="183" spans="1:6" ht="120" x14ac:dyDescent="0.25">
      <c r="A183" s="22" t="s">
        <v>308</v>
      </c>
      <c r="B183" s="23" t="s">
        <v>307</v>
      </c>
      <c r="C183" s="34" t="s">
        <v>15</v>
      </c>
      <c r="D183" s="34">
        <v>1000</v>
      </c>
      <c r="E183" s="30" t="s">
        <v>15</v>
      </c>
      <c r="F183" s="9"/>
    </row>
    <row r="184" spans="1:6" ht="90" x14ac:dyDescent="0.25">
      <c r="A184" s="22" t="s">
        <v>310</v>
      </c>
      <c r="B184" s="23" t="s">
        <v>309</v>
      </c>
      <c r="C184" s="34">
        <v>200000</v>
      </c>
      <c r="D184" s="34">
        <v>208752.95</v>
      </c>
      <c r="E184" s="30">
        <f t="shared" si="2"/>
        <v>104.376475</v>
      </c>
      <c r="F184" s="9"/>
    </row>
    <row r="185" spans="1:6" ht="120" x14ac:dyDescent="0.25">
      <c r="A185" s="22" t="s">
        <v>312</v>
      </c>
      <c r="B185" s="23" t="s">
        <v>311</v>
      </c>
      <c r="C185" s="34">
        <v>200000</v>
      </c>
      <c r="D185" s="34">
        <v>208752.95</v>
      </c>
      <c r="E185" s="30">
        <f t="shared" si="2"/>
        <v>104.376475</v>
      </c>
      <c r="F185" s="9"/>
    </row>
    <row r="186" spans="1:6" ht="150" x14ac:dyDescent="0.25">
      <c r="A186" s="22" t="s">
        <v>314</v>
      </c>
      <c r="B186" s="23" t="s">
        <v>313</v>
      </c>
      <c r="C186" s="34" t="s">
        <v>15</v>
      </c>
      <c r="D186" s="34">
        <v>15000</v>
      </c>
      <c r="E186" s="30" t="s">
        <v>15</v>
      </c>
      <c r="F186" s="9"/>
    </row>
    <row r="187" spans="1:6" ht="150" x14ac:dyDescent="0.25">
      <c r="A187" s="22" t="s">
        <v>316</v>
      </c>
      <c r="B187" s="23" t="s">
        <v>315</v>
      </c>
      <c r="C187" s="34" t="s">
        <v>15</v>
      </c>
      <c r="D187" s="34">
        <v>5000</v>
      </c>
      <c r="E187" s="30" t="s">
        <v>15</v>
      </c>
      <c r="F187" s="9"/>
    </row>
    <row r="188" spans="1:6" ht="135" x14ac:dyDescent="0.25">
      <c r="A188" s="22" t="s">
        <v>318</v>
      </c>
      <c r="B188" s="23" t="s">
        <v>317</v>
      </c>
      <c r="C188" s="34">
        <v>200000</v>
      </c>
      <c r="D188" s="34">
        <v>10325.290000000001</v>
      </c>
      <c r="E188" s="30">
        <f t="shared" si="2"/>
        <v>5.1626450000000004</v>
      </c>
      <c r="F188" s="9"/>
    </row>
    <row r="189" spans="1:6" ht="120" x14ac:dyDescent="0.25">
      <c r="A189" s="22" t="s">
        <v>320</v>
      </c>
      <c r="B189" s="23" t="s">
        <v>319</v>
      </c>
      <c r="C189" s="34" t="s">
        <v>15</v>
      </c>
      <c r="D189" s="34">
        <v>178427.66</v>
      </c>
      <c r="E189" s="30" t="s">
        <v>15</v>
      </c>
      <c r="F189" s="9"/>
    </row>
    <row r="190" spans="1:6" ht="135" x14ac:dyDescent="0.25">
      <c r="A190" s="22" t="s">
        <v>322</v>
      </c>
      <c r="B190" s="23" t="s">
        <v>321</v>
      </c>
      <c r="C190" s="34">
        <v>1128000</v>
      </c>
      <c r="D190" s="34">
        <v>1563231.5</v>
      </c>
      <c r="E190" s="30">
        <f t="shared" si="2"/>
        <v>138.58435283687945</v>
      </c>
      <c r="F190" s="9"/>
    </row>
    <row r="191" spans="1:6" ht="60" x14ac:dyDescent="0.25">
      <c r="A191" s="22" t="s">
        <v>324</v>
      </c>
      <c r="B191" s="23" t="s">
        <v>323</v>
      </c>
      <c r="C191" s="34">
        <v>128000</v>
      </c>
      <c r="D191" s="34">
        <v>461901.9</v>
      </c>
      <c r="E191" s="30">
        <f t="shared" si="2"/>
        <v>360.86085937500002</v>
      </c>
      <c r="F191" s="9"/>
    </row>
    <row r="192" spans="1:6" ht="90" x14ac:dyDescent="0.25">
      <c r="A192" s="22" t="s">
        <v>326</v>
      </c>
      <c r="B192" s="23" t="s">
        <v>325</v>
      </c>
      <c r="C192" s="34">
        <v>128000</v>
      </c>
      <c r="D192" s="34">
        <v>461901.9</v>
      </c>
      <c r="E192" s="30">
        <f t="shared" si="2"/>
        <v>360.86085937500002</v>
      </c>
      <c r="F192" s="9"/>
    </row>
    <row r="193" spans="1:6" ht="105" x14ac:dyDescent="0.25">
      <c r="A193" s="22" t="s">
        <v>328</v>
      </c>
      <c r="B193" s="23" t="s">
        <v>327</v>
      </c>
      <c r="C193" s="34">
        <v>1000000</v>
      </c>
      <c r="D193" s="34">
        <v>1101329.6000000001</v>
      </c>
      <c r="E193" s="30">
        <f t="shared" si="2"/>
        <v>110.13296000000001</v>
      </c>
      <c r="F193" s="9"/>
    </row>
    <row r="194" spans="1:6" ht="90" x14ac:dyDescent="0.25">
      <c r="A194" s="22" t="s">
        <v>330</v>
      </c>
      <c r="B194" s="23" t="s">
        <v>329</v>
      </c>
      <c r="C194" s="34">
        <v>1000000</v>
      </c>
      <c r="D194" s="34">
        <v>1101329.6000000001</v>
      </c>
      <c r="E194" s="30">
        <f t="shared" si="2"/>
        <v>110.13296000000001</v>
      </c>
      <c r="F194" s="9"/>
    </row>
    <row r="195" spans="1:6" ht="30" x14ac:dyDescent="0.25">
      <c r="A195" s="22" t="s">
        <v>332</v>
      </c>
      <c r="B195" s="23" t="s">
        <v>331</v>
      </c>
      <c r="C195" s="34">
        <v>250000</v>
      </c>
      <c r="D195" s="34">
        <v>551662</v>
      </c>
      <c r="E195" s="30">
        <f t="shared" si="2"/>
        <v>220.66479999999999</v>
      </c>
      <c r="F195" s="9"/>
    </row>
    <row r="196" spans="1:6" ht="120" x14ac:dyDescent="0.25">
      <c r="A196" s="22" t="s">
        <v>334</v>
      </c>
      <c r="B196" s="23" t="s">
        <v>333</v>
      </c>
      <c r="C196" s="34" t="s">
        <v>15</v>
      </c>
      <c r="D196" s="34">
        <v>21500</v>
      </c>
      <c r="E196" s="30" t="s">
        <v>15</v>
      </c>
      <c r="F196" s="9"/>
    </row>
    <row r="197" spans="1:6" ht="90" x14ac:dyDescent="0.25">
      <c r="A197" s="22" t="s">
        <v>336</v>
      </c>
      <c r="B197" s="23" t="s">
        <v>335</v>
      </c>
      <c r="C197" s="34" t="s">
        <v>15</v>
      </c>
      <c r="D197" s="34">
        <v>21500</v>
      </c>
      <c r="E197" s="30" t="s">
        <v>15</v>
      </c>
      <c r="F197" s="9"/>
    </row>
    <row r="198" spans="1:6" ht="90" x14ac:dyDescent="0.25">
      <c r="A198" s="22" t="s">
        <v>338</v>
      </c>
      <c r="B198" s="23" t="s">
        <v>337</v>
      </c>
      <c r="C198" s="34">
        <v>250000</v>
      </c>
      <c r="D198" s="34">
        <v>530162</v>
      </c>
      <c r="E198" s="30">
        <f t="shared" si="2"/>
        <v>212.06480000000002</v>
      </c>
      <c r="F198" s="9"/>
    </row>
    <row r="199" spans="1:6" ht="90" x14ac:dyDescent="0.25">
      <c r="A199" s="22" t="s">
        <v>340</v>
      </c>
      <c r="B199" s="23" t="s">
        <v>339</v>
      </c>
      <c r="C199" s="34">
        <v>250000</v>
      </c>
      <c r="D199" s="34">
        <v>528466.68999999994</v>
      </c>
      <c r="E199" s="30">
        <f t="shared" si="2"/>
        <v>211.38667599999997</v>
      </c>
      <c r="F199" s="9"/>
    </row>
    <row r="200" spans="1:6" ht="180" x14ac:dyDescent="0.25">
      <c r="A200" s="22" t="s">
        <v>342</v>
      </c>
      <c r="B200" s="23" t="s">
        <v>341</v>
      </c>
      <c r="C200" s="34" t="s">
        <v>15</v>
      </c>
      <c r="D200" s="34">
        <v>528466.68999999994</v>
      </c>
      <c r="E200" s="30" t="s">
        <v>15</v>
      </c>
      <c r="F200" s="9"/>
    </row>
    <row r="201" spans="1:6" ht="90" x14ac:dyDescent="0.25">
      <c r="A201" s="22" t="s">
        <v>344</v>
      </c>
      <c r="B201" s="23" t="s">
        <v>343</v>
      </c>
      <c r="C201" s="34" t="s">
        <v>15</v>
      </c>
      <c r="D201" s="34">
        <v>1695.31</v>
      </c>
      <c r="E201" s="30" t="s">
        <v>15</v>
      </c>
      <c r="F201" s="9"/>
    </row>
    <row r="202" spans="1:6" ht="30" x14ac:dyDescent="0.25">
      <c r="A202" s="22" t="s">
        <v>346</v>
      </c>
      <c r="B202" s="23" t="s">
        <v>345</v>
      </c>
      <c r="C202" s="34" t="s">
        <v>15</v>
      </c>
      <c r="D202" s="34">
        <v>392</v>
      </c>
      <c r="E202" s="30" t="s">
        <v>15</v>
      </c>
      <c r="F202" s="9"/>
    </row>
    <row r="203" spans="1:6" ht="150" x14ac:dyDescent="0.25">
      <c r="A203" s="22" t="s">
        <v>348</v>
      </c>
      <c r="B203" s="23" t="s">
        <v>347</v>
      </c>
      <c r="C203" s="34" t="s">
        <v>15</v>
      </c>
      <c r="D203" s="34">
        <v>392</v>
      </c>
      <c r="E203" s="30" t="s">
        <v>15</v>
      </c>
      <c r="F203" s="9"/>
    </row>
    <row r="204" spans="1:6" x14ac:dyDescent="0.25">
      <c r="A204" s="22" t="s">
        <v>350</v>
      </c>
      <c r="B204" s="23" t="s">
        <v>349</v>
      </c>
      <c r="C204" s="34">
        <v>3250000</v>
      </c>
      <c r="D204" s="34">
        <v>3376074.91</v>
      </c>
      <c r="E204" s="30">
        <f t="shared" si="2"/>
        <v>103.879228</v>
      </c>
      <c r="F204" s="9"/>
    </row>
    <row r="205" spans="1:6" x14ac:dyDescent="0.25">
      <c r="A205" s="22" t="s">
        <v>352</v>
      </c>
      <c r="B205" s="23" t="s">
        <v>351</v>
      </c>
      <c r="C205" s="34" t="s">
        <v>15</v>
      </c>
      <c r="D205" s="34">
        <v>52800</v>
      </c>
      <c r="E205" s="30" t="s">
        <v>15</v>
      </c>
      <c r="F205" s="9"/>
    </row>
    <row r="206" spans="1:6" ht="30" x14ac:dyDescent="0.25">
      <c r="A206" s="22" t="s">
        <v>354</v>
      </c>
      <c r="B206" s="23" t="s">
        <v>353</v>
      </c>
      <c r="C206" s="34" t="s">
        <v>15</v>
      </c>
      <c r="D206" s="34">
        <v>52800</v>
      </c>
      <c r="E206" s="30" t="s">
        <v>15</v>
      </c>
      <c r="F206" s="9"/>
    </row>
    <row r="207" spans="1:6" x14ac:dyDescent="0.25">
      <c r="A207" s="22" t="s">
        <v>356</v>
      </c>
      <c r="B207" s="23" t="s">
        <v>355</v>
      </c>
      <c r="C207" s="34">
        <v>3250000</v>
      </c>
      <c r="D207" s="34">
        <v>3323274.91</v>
      </c>
      <c r="E207" s="30">
        <f t="shared" si="2"/>
        <v>102.25461261538462</v>
      </c>
      <c r="F207" s="9"/>
    </row>
    <row r="208" spans="1:6" ht="30" x14ac:dyDescent="0.25">
      <c r="A208" s="22" t="s">
        <v>358</v>
      </c>
      <c r="B208" s="23" t="s">
        <v>357</v>
      </c>
      <c r="C208" s="34">
        <v>3250000</v>
      </c>
      <c r="D208" s="34">
        <v>3323274.91</v>
      </c>
      <c r="E208" s="30">
        <f t="shared" si="2"/>
        <v>102.25461261538462</v>
      </c>
      <c r="F208" s="9"/>
    </row>
    <row r="209" spans="1:6" x14ac:dyDescent="0.25">
      <c r="A209" s="22" t="s">
        <v>360</v>
      </c>
      <c r="B209" s="23" t="s">
        <v>359</v>
      </c>
      <c r="C209" s="34">
        <v>1407695862.1800001</v>
      </c>
      <c r="D209" s="34">
        <v>1336258090.1199999</v>
      </c>
      <c r="E209" s="30">
        <f t="shared" ref="E209:E260" si="3">D209/C209*100</f>
        <v>94.925198405473083</v>
      </c>
      <c r="F209" s="9"/>
    </row>
    <row r="210" spans="1:6" ht="45" x14ac:dyDescent="0.25">
      <c r="A210" s="22" t="s">
        <v>362</v>
      </c>
      <c r="B210" s="23" t="s">
        <v>361</v>
      </c>
      <c r="C210" s="34">
        <v>1404585862.1800001</v>
      </c>
      <c r="D210" s="34">
        <v>1333317182.8599999</v>
      </c>
      <c r="E210" s="30">
        <f t="shared" si="3"/>
        <v>94.926000521649357</v>
      </c>
      <c r="F210" s="9"/>
    </row>
    <row r="211" spans="1:6" ht="30" x14ac:dyDescent="0.25">
      <c r="A211" s="22" t="s">
        <v>364</v>
      </c>
      <c r="B211" s="23" t="s">
        <v>363</v>
      </c>
      <c r="C211" s="34">
        <v>191381000</v>
      </c>
      <c r="D211" s="34">
        <v>191381000</v>
      </c>
      <c r="E211" s="30">
        <f t="shared" si="3"/>
        <v>100</v>
      </c>
      <c r="F211" s="9"/>
    </row>
    <row r="212" spans="1:6" ht="30" x14ac:dyDescent="0.25">
      <c r="A212" s="22" t="s">
        <v>366</v>
      </c>
      <c r="B212" s="23" t="s">
        <v>365</v>
      </c>
      <c r="C212" s="34">
        <v>153318000</v>
      </c>
      <c r="D212" s="34">
        <v>153318000</v>
      </c>
      <c r="E212" s="30">
        <f t="shared" si="3"/>
        <v>100</v>
      </c>
      <c r="F212" s="9"/>
    </row>
    <row r="213" spans="1:6" ht="45" x14ac:dyDescent="0.25">
      <c r="A213" s="22" t="s">
        <v>368</v>
      </c>
      <c r="B213" s="23" t="s">
        <v>367</v>
      </c>
      <c r="C213" s="34">
        <v>153318000</v>
      </c>
      <c r="D213" s="34">
        <v>153318000</v>
      </c>
      <c r="E213" s="30">
        <f t="shared" si="3"/>
        <v>100</v>
      </c>
      <c r="F213" s="9"/>
    </row>
    <row r="214" spans="1:6" ht="30" x14ac:dyDescent="0.25">
      <c r="A214" s="22" t="s">
        <v>370</v>
      </c>
      <c r="B214" s="23" t="s">
        <v>369</v>
      </c>
      <c r="C214" s="34">
        <v>38063000</v>
      </c>
      <c r="D214" s="34">
        <v>38063000</v>
      </c>
      <c r="E214" s="30">
        <f t="shared" si="3"/>
        <v>100</v>
      </c>
      <c r="F214" s="9"/>
    </row>
    <row r="215" spans="1:6" ht="45" x14ac:dyDescent="0.25">
      <c r="A215" s="22" t="s">
        <v>372</v>
      </c>
      <c r="B215" s="23" t="s">
        <v>371</v>
      </c>
      <c r="C215" s="34">
        <v>38063000</v>
      </c>
      <c r="D215" s="34">
        <v>38063000</v>
      </c>
      <c r="E215" s="30">
        <f t="shared" si="3"/>
        <v>100</v>
      </c>
      <c r="F215" s="9"/>
    </row>
    <row r="216" spans="1:6" ht="45" x14ac:dyDescent="0.25">
      <c r="A216" s="22" t="s">
        <v>374</v>
      </c>
      <c r="B216" s="23" t="s">
        <v>373</v>
      </c>
      <c r="C216" s="34">
        <v>593155573.17999995</v>
      </c>
      <c r="D216" s="34">
        <v>522606056.47000003</v>
      </c>
      <c r="E216" s="30">
        <f t="shared" si="3"/>
        <v>88.10606864371637</v>
      </c>
      <c r="F216" s="9"/>
    </row>
    <row r="217" spans="1:6" ht="45" x14ac:dyDescent="0.25">
      <c r="A217" s="22" t="s">
        <v>376</v>
      </c>
      <c r="B217" s="23" t="s">
        <v>375</v>
      </c>
      <c r="C217" s="34">
        <v>181012900</v>
      </c>
      <c r="D217" s="34">
        <v>123365038.79000001</v>
      </c>
      <c r="E217" s="30">
        <f t="shared" si="3"/>
        <v>68.152622708105341</v>
      </c>
      <c r="F217" s="9"/>
    </row>
    <row r="218" spans="1:6" ht="45" x14ac:dyDescent="0.25">
      <c r="A218" s="22" t="s">
        <v>378</v>
      </c>
      <c r="B218" s="23" t="s">
        <v>377</v>
      </c>
      <c r="C218" s="34">
        <v>181012900</v>
      </c>
      <c r="D218" s="34">
        <v>123365038.79000001</v>
      </c>
      <c r="E218" s="30">
        <f t="shared" si="3"/>
        <v>68.152622708105341</v>
      </c>
      <c r="F218" s="9"/>
    </row>
    <row r="219" spans="1:6" ht="105" x14ac:dyDescent="0.25">
      <c r="A219" s="22" t="s">
        <v>380</v>
      </c>
      <c r="B219" s="23" t="s">
        <v>379</v>
      </c>
      <c r="C219" s="34">
        <v>60662000</v>
      </c>
      <c r="D219" s="34">
        <v>53567058.299999997</v>
      </c>
      <c r="E219" s="30">
        <f t="shared" si="3"/>
        <v>88.304141472420952</v>
      </c>
      <c r="F219" s="9"/>
    </row>
    <row r="220" spans="1:6" ht="105" x14ac:dyDescent="0.25">
      <c r="A220" s="22" t="s">
        <v>382</v>
      </c>
      <c r="B220" s="23" t="s">
        <v>381</v>
      </c>
      <c r="C220" s="34">
        <v>60662000</v>
      </c>
      <c r="D220" s="34">
        <v>53567058.299999997</v>
      </c>
      <c r="E220" s="30">
        <f t="shared" si="3"/>
        <v>88.304141472420952</v>
      </c>
      <c r="F220" s="9"/>
    </row>
    <row r="221" spans="1:6" ht="45" x14ac:dyDescent="0.25">
      <c r="A221" s="22" t="s">
        <v>384</v>
      </c>
      <c r="B221" s="23" t="s">
        <v>383</v>
      </c>
      <c r="C221" s="34">
        <v>1137000</v>
      </c>
      <c r="D221" s="34">
        <v>1137000</v>
      </c>
      <c r="E221" s="30">
        <f t="shared" si="3"/>
        <v>100</v>
      </c>
      <c r="F221" s="9"/>
    </row>
    <row r="222" spans="1:6" ht="45" x14ac:dyDescent="0.25">
      <c r="A222" s="22" t="s">
        <v>386</v>
      </c>
      <c r="B222" s="23" t="s">
        <v>385</v>
      </c>
      <c r="C222" s="34">
        <v>1137000</v>
      </c>
      <c r="D222" s="34">
        <v>1137000</v>
      </c>
      <c r="E222" s="30">
        <f t="shared" si="3"/>
        <v>100</v>
      </c>
      <c r="F222" s="9"/>
    </row>
    <row r="223" spans="1:6" ht="45" x14ac:dyDescent="0.25">
      <c r="A223" s="22" t="s">
        <v>388</v>
      </c>
      <c r="B223" s="23" t="s">
        <v>387</v>
      </c>
      <c r="C223" s="34">
        <v>120972400</v>
      </c>
      <c r="D223" s="34">
        <v>120972330</v>
      </c>
      <c r="E223" s="30">
        <f t="shared" si="3"/>
        <v>99.999942135561497</v>
      </c>
      <c r="F223" s="9"/>
    </row>
    <row r="224" spans="1:6" ht="45" x14ac:dyDescent="0.25">
      <c r="A224" s="22" t="s">
        <v>390</v>
      </c>
      <c r="B224" s="23" t="s">
        <v>389</v>
      </c>
      <c r="C224" s="34">
        <v>120972400</v>
      </c>
      <c r="D224" s="34">
        <v>120972330</v>
      </c>
      <c r="E224" s="30">
        <f t="shared" si="3"/>
        <v>99.999942135561497</v>
      </c>
      <c r="F224" s="9"/>
    </row>
    <row r="225" spans="1:6" ht="75" x14ac:dyDescent="0.25">
      <c r="A225" s="22" t="s">
        <v>392</v>
      </c>
      <c r="B225" s="23" t="s">
        <v>391</v>
      </c>
      <c r="C225" s="34">
        <v>28774600</v>
      </c>
      <c r="D225" s="34">
        <v>28773127.68</v>
      </c>
      <c r="E225" s="30">
        <f t="shared" si="3"/>
        <v>99.994883265101862</v>
      </c>
      <c r="F225" s="9"/>
    </row>
    <row r="226" spans="1:6" ht="75" x14ac:dyDescent="0.25">
      <c r="A226" s="22" t="s">
        <v>394</v>
      </c>
      <c r="B226" s="23" t="s">
        <v>393</v>
      </c>
      <c r="C226" s="34">
        <v>28774600</v>
      </c>
      <c r="D226" s="34">
        <v>28773127.68</v>
      </c>
      <c r="E226" s="30">
        <f t="shared" si="3"/>
        <v>99.994883265101862</v>
      </c>
      <c r="F226" s="9"/>
    </row>
    <row r="227" spans="1:6" ht="30" x14ac:dyDescent="0.25">
      <c r="A227" s="22" t="s">
        <v>396</v>
      </c>
      <c r="B227" s="23" t="s">
        <v>395</v>
      </c>
      <c r="C227" s="34">
        <v>5702800</v>
      </c>
      <c r="D227" s="34">
        <v>5702800</v>
      </c>
      <c r="E227" s="30">
        <f t="shared" si="3"/>
        <v>100</v>
      </c>
      <c r="F227" s="9"/>
    </row>
    <row r="228" spans="1:6" ht="45" x14ac:dyDescent="0.25">
      <c r="A228" s="22" t="s">
        <v>398</v>
      </c>
      <c r="B228" s="23" t="s">
        <v>397</v>
      </c>
      <c r="C228" s="34">
        <v>5702800</v>
      </c>
      <c r="D228" s="34">
        <v>5702800</v>
      </c>
      <c r="E228" s="30">
        <f t="shared" si="3"/>
        <v>100</v>
      </c>
      <c r="F228" s="9"/>
    </row>
    <row r="229" spans="1:6" ht="30" x14ac:dyDescent="0.25">
      <c r="A229" s="22" t="s">
        <v>400</v>
      </c>
      <c r="B229" s="23" t="s">
        <v>399</v>
      </c>
      <c r="C229" s="34">
        <v>321383.08</v>
      </c>
      <c r="D229" s="34">
        <v>321383.08</v>
      </c>
      <c r="E229" s="30">
        <f t="shared" si="3"/>
        <v>100</v>
      </c>
      <c r="F229" s="9"/>
    </row>
    <row r="230" spans="1:6" ht="30" x14ac:dyDescent="0.25">
      <c r="A230" s="22" t="s">
        <v>402</v>
      </c>
      <c r="B230" s="23" t="s">
        <v>401</v>
      </c>
      <c r="C230" s="34">
        <v>321383.08</v>
      </c>
      <c r="D230" s="34">
        <v>321383.08</v>
      </c>
      <c r="E230" s="30">
        <f t="shared" si="3"/>
        <v>100</v>
      </c>
      <c r="F230" s="9"/>
    </row>
    <row r="231" spans="1:6" ht="30" x14ac:dyDescent="0.25">
      <c r="A231" s="22" t="s">
        <v>404</v>
      </c>
      <c r="B231" s="23" t="s">
        <v>403</v>
      </c>
      <c r="C231" s="34">
        <v>251800</v>
      </c>
      <c r="D231" s="34">
        <v>251800</v>
      </c>
      <c r="E231" s="30">
        <f t="shared" si="3"/>
        <v>100</v>
      </c>
      <c r="F231" s="9"/>
    </row>
    <row r="232" spans="1:6" ht="45" x14ac:dyDescent="0.25">
      <c r="A232" s="22" t="s">
        <v>406</v>
      </c>
      <c r="B232" s="23" t="s">
        <v>405</v>
      </c>
      <c r="C232" s="34">
        <v>251800</v>
      </c>
      <c r="D232" s="34">
        <v>251800</v>
      </c>
      <c r="E232" s="30">
        <f t="shared" si="3"/>
        <v>100</v>
      </c>
      <c r="F232" s="9"/>
    </row>
    <row r="233" spans="1:6" ht="30" x14ac:dyDescent="0.25">
      <c r="A233" s="22" t="s">
        <v>408</v>
      </c>
      <c r="B233" s="23" t="s">
        <v>407</v>
      </c>
      <c r="C233" s="34">
        <v>73512330</v>
      </c>
      <c r="D233" s="34">
        <v>73512325.590000004</v>
      </c>
      <c r="E233" s="30">
        <f t="shared" si="3"/>
        <v>99.999994001006371</v>
      </c>
      <c r="F233" s="9"/>
    </row>
    <row r="234" spans="1:6" ht="45" x14ac:dyDescent="0.25">
      <c r="A234" s="22" t="s">
        <v>410</v>
      </c>
      <c r="B234" s="23" t="s">
        <v>409</v>
      </c>
      <c r="C234" s="34">
        <v>73512330</v>
      </c>
      <c r="D234" s="34">
        <v>73512325.590000004</v>
      </c>
      <c r="E234" s="30">
        <f t="shared" si="3"/>
        <v>99.999994001006371</v>
      </c>
      <c r="F234" s="9"/>
    </row>
    <row r="235" spans="1:6" x14ac:dyDescent="0.25">
      <c r="A235" s="22" t="s">
        <v>412</v>
      </c>
      <c r="B235" s="23" t="s">
        <v>411</v>
      </c>
      <c r="C235" s="34">
        <v>120808360.09999999</v>
      </c>
      <c r="D235" s="34">
        <v>115003193.03</v>
      </c>
      <c r="E235" s="30">
        <f t="shared" si="3"/>
        <v>95.194730674934476</v>
      </c>
      <c r="F235" s="9"/>
    </row>
    <row r="236" spans="1:6" ht="30" x14ac:dyDescent="0.25">
      <c r="A236" s="22" t="s">
        <v>414</v>
      </c>
      <c r="B236" s="23" t="s">
        <v>413</v>
      </c>
      <c r="C236" s="34">
        <v>120808360.09999999</v>
      </c>
      <c r="D236" s="34">
        <v>115003193.03</v>
      </c>
      <c r="E236" s="30">
        <f t="shared" si="3"/>
        <v>95.194730674934476</v>
      </c>
      <c r="F236" s="9"/>
    </row>
    <row r="237" spans="1:6" ht="30" x14ac:dyDescent="0.25">
      <c r="A237" s="22" t="s">
        <v>416</v>
      </c>
      <c r="B237" s="23" t="s">
        <v>415</v>
      </c>
      <c r="C237" s="34">
        <v>571103900</v>
      </c>
      <c r="D237" s="34">
        <v>571102985.90999997</v>
      </c>
      <c r="E237" s="30">
        <f t="shared" si="3"/>
        <v>99.99983994330978</v>
      </c>
      <c r="F237" s="9"/>
    </row>
    <row r="238" spans="1:6" ht="45" x14ac:dyDescent="0.25">
      <c r="A238" s="22" t="s">
        <v>418</v>
      </c>
      <c r="B238" s="23" t="s">
        <v>417</v>
      </c>
      <c r="C238" s="34">
        <v>12578000</v>
      </c>
      <c r="D238" s="34">
        <v>12578000</v>
      </c>
      <c r="E238" s="30">
        <f t="shared" si="3"/>
        <v>100</v>
      </c>
      <c r="F238" s="9"/>
    </row>
    <row r="239" spans="1:6" ht="45" x14ac:dyDescent="0.25">
      <c r="A239" s="22" t="s">
        <v>420</v>
      </c>
      <c r="B239" s="23" t="s">
        <v>419</v>
      </c>
      <c r="C239" s="34">
        <v>12578000</v>
      </c>
      <c r="D239" s="34">
        <v>12578000</v>
      </c>
      <c r="E239" s="30">
        <f t="shared" si="3"/>
        <v>100</v>
      </c>
      <c r="F239" s="9"/>
    </row>
    <row r="240" spans="1:6" ht="90" x14ac:dyDescent="0.25">
      <c r="A240" s="22" t="s">
        <v>422</v>
      </c>
      <c r="B240" s="23" t="s">
        <v>421</v>
      </c>
      <c r="C240" s="34">
        <v>599500</v>
      </c>
      <c r="D240" s="34">
        <v>599500</v>
      </c>
      <c r="E240" s="30">
        <f t="shared" si="3"/>
        <v>100</v>
      </c>
      <c r="F240" s="9"/>
    </row>
    <row r="241" spans="1:6" ht="90" x14ac:dyDescent="0.25">
      <c r="A241" s="22" t="s">
        <v>424</v>
      </c>
      <c r="B241" s="23" t="s">
        <v>423</v>
      </c>
      <c r="C241" s="34">
        <v>599500</v>
      </c>
      <c r="D241" s="34">
        <v>599500</v>
      </c>
      <c r="E241" s="30">
        <f t="shared" si="3"/>
        <v>100</v>
      </c>
      <c r="F241" s="9"/>
    </row>
    <row r="242" spans="1:6" ht="60" x14ac:dyDescent="0.25">
      <c r="A242" s="22" t="s">
        <v>426</v>
      </c>
      <c r="B242" s="23" t="s">
        <v>425</v>
      </c>
      <c r="C242" s="34">
        <v>74700</v>
      </c>
      <c r="D242" s="34">
        <v>74700</v>
      </c>
      <c r="E242" s="30">
        <f t="shared" si="3"/>
        <v>100</v>
      </c>
      <c r="F242" s="9"/>
    </row>
    <row r="243" spans="1:6" ht="75" x14ac:dyDescent="0.25">
      <c r="A243" s="22" t="s">
        <v>428</v>
      </c>
      <c r="B243" s="23" t="s">
        <v>427</v>
      </c>
      <c r="C243" s="34">
        <v>74700</v>
      </c>
      <c r="D243" s="34">
        <v>74700</v>
      </c>
      <c r="E243" s="30">
        <f t="shared" si="3"/>
        <v>100</v>
      </c>
      <c r="F243" s="9"/>
    </row>
    <row r="244" spans="1:6" x14ac:dyDescent="0.25">
      <c r="A244" s="22" t="s">
        <v>430</v>
      </c>
      <c r="B244" s="23" t="s">
        <v>429</v>
      </c>
      <c r="C244" s="34">
        <v>19573200</v>
      </c>
      <c r="D244" s="34">
        <v>19573200</v>
      </c>
      <c r="E244" s="30">
        <f t="shared" si="3"/>
        <v>100</v>
      </c>
      <c r="F244" s="9"/>
    </row>
    <row r="245" spans="1:6" ht="30" x14ac:dyDescent="0.25">
      <c r="A245" s="22" t="s">
        <v>432</v>
      </c>
      <c r="B245" s="23" t="s">
        <v>431</v>
      </c>
      <c r="C245" s="34">
        <v>19573200</v>
      </c>
      <c r="D245" s="34">
        <v>19573200</v>
      </c>
      <c r="E245" s="30">
        <f t="shared" si="3"/>
        <v>100</v>
      </c>
      <c r="F245" s="9"/>
    </row>
    <row r="246" spans="1:6" x14ac:dyDescent="0.25">
      <c r="A246" s="22" t="s">
        <v>434</v>
      </c>
      <c r="B246" s="23" t="s">
        <v>433</v>
      </c>
      <c r="C246" s="34">
        <v>538278500</v>
      </c>
      <c r="D246" s="34">
        <v>538277585.90999997</v>
      </c>
      <c r="E246" s="30">
        <f t="shared" si="3"/>
        <v>99.999830182702809</v>
      </c>
      <c r="F246" s="9"/>
    </row>
    <row r="247" spans="1:6" ht="30" x14ac:dyDescent="0.25">
      <c r="A247" s="22" t="s">
        <v>436</v>
      </c>
      <c r="B247" s="23" t="s">
        <v>435</v>
      </c>
      <c r="C247" s="34">
        <v>538278500</v>
      </c>
      <c r="D247" s="34">
        <v>538277585.90999997</v>
      </c>
      <c r="E247" s="30">
        <f t="shared" si="3"/>
        <v>99.999830182702809</v>
      </c>
      <c r="F247" s="9"/>
    </row>
    <row r="248" spans="1:6" x14ac:dyDescent="0.25">
      <c r="A248" s="22" t="s">
        <v>438</v>
      </c>
      <c r="B248" s="23" t="s">
        <v>437</v>
      </c>
      <c r="C248" s="34">
        <v>48945389</v>
      </c>
      <c r="D248" s="34">
        <v>48227140.479999997</v>
      </c>
      <c r="E248" s="30">
        <f t="shared" si="3"/>
        <v>98.532551207224031</v>
      </c>
      <c r="F248" s="9"/>
    </row>
    <row r="249" spans="1:6" ht="90" x14ac:dyDescent="0.25">
      <c r="A249" s="22" t="s">
        <v>440</v>
      </c>
      <c r="B249" s="23" t="s">
        <v>439</v>
      </c>
      <c r="C249" s="34">
        <v>936831</v>
      </c>
      <c r="D249" s="34">
        <v>891346.96</v>
      </c>
      <c r="E249" s="30">
        <f t="shared" si="3"/>
        <v>95.144904470496812</v>
      </c>
      <c r="F249" s="9"/>
    </row>
    <row r="250" spans="1:6" ht="105" x14ac:dyDescent="0.25">
      <c r="A250" s="22" t="s">
        <v>442</v>
      </c>
      <c r="B250" s="23" t="s">
        <v>441</v>
      </c>
      <c r="C250" s="34">
        <v>936831</v>
      </c>
      <c r="D250" s="34">
        <v>891346.96</v>
      </c>
      <c r="E250" s="30">
        <f t="shared" si="3"/>
        <v>95.144904470496812</v>
      </c>
      <c r="F250" s="9"/>
    </row>
    <row r="251" spans="1:6" ht="75" x14ac:dyDescent="0.25">
      <c r="A251" s="22" t="s">
        <v>444</v>
      </c>
      <c r="B251" s="23" t="s">
        <v>443</v>
      </c>
      <c r="C251" s="34">
        <v>26451400</v>
      </c>
      <c r="D251" s="34">
        <v>25778635.52</v>
      </c>
      <c r="E251" s="30">
        <f t="shared" si="3"/>
        <v>97.456601616549605</v>
      </c>
      <c r="F251" s="9"/>
    </row>
    <row r="252" spans="1:6" ht="90" x14ac:dyDescent="0.25">
      <c r="A252" s="22" t="s">
        <v>446</v>
      </c>
      <c r="B252" s="23" t="s">
        <v>445</v>
      </c>
      <c r="C252" s="34">
        <v>26451400</v>
      </c>
      <c r="D252" s="34">
        <v>25778635.52</v>
      </c>
      <c r="E252" s="30">
        <f t="shared" si="3"/>
        <v>97.456601616549605</v>
      </c>
      <c r="F252" s="9"/>
    </row>
    <row r="253" spans="1:6" ht="45" x14ac:dyDescent="0.25">
      <c r="A253" s="22" t="s">
        <v>448</v>
      </c>
      <c r="B253" s="23" t="s">
        <v>447</v>
      </c>
      <c r="C253" s="34">
        <v>10000000</v>
      </c>
      <c r="D253" s="34">
        <v>10000000</v>
      </c>
      <c r="E253" s="30">
        <f t="shared" si="3"/>
        <v>100</v>
      </c>
      <c r="F253" s="9"/>
    </row>
    <row r="254" spans="1:6" ht="45" x14ac:dyDescent="0.25">
      <c r="A254" s="22" t="s">
        <v>450</v>
      </c>
      <c r="B254" s="23" t="s">
        <v>449</v>
      </c>
      <c r="C254" s="34">
        <v>10000000</v>
      </c>
      <c r="D254" s="34">
        <v>10000000</v>
      </c>
      <c r="E254" s="30">
        <f t="shared" si="3"/>
        <v>100</v>
      </c>
      <c r="F254" s="9"/>
    </row>
    <row r="255" spans="1:6" ht="30" x14ac:dyDescent="0.25">
      <c r="A255" s="22" t="s">
        <v>452</v>
      </c>
      <c r="B255" s="23" t="s">
        <v>451</v>
      </c>
      <c r="C255" s="34">
        <v>11557158</v>
      </c>
      <c r="D255" s="34">
        <v>11557158</v>
      </c>
      <c r="E255" s="30">
        <f t="shared" si="3"/>
        <v>100</v>
      </c>
      <c r="F255" s="9"/>
    </row>
    <row r="256" spans="1:6" ht="30" x14ac:dyDescent="0.25">
      <c r="A256" s="22" t="s">
        <v>454</v>
      </c>
      <c r="B256" s="23" t="s">
        <v>453</v>
      </c>
      <c r="C256" s="34">
        <v>11557158</v>
      </c>
      <c r="D256" s="34">
        <v>11557158</v>
      </c>
      <c r="E256" s="30">
        <f t="shared" si="3"/>
        <v>100</v>
      </c>
      <c r="F256" s="9"/>
    </row>
    <row r="257" spans="1:6" x14ac:dyDescent="0.25">
      <c r="A257" s="22" t="s">
        <v>456</v>
      </c>
      <c r="B257" s="23" t="s">
        <v>455</v>
      </c>
      <c r="C257" s="34">
        <v>3110000</v>
      </c>
      <c r="D257" s="34">
        <v>2966252</v>
      </c>
      <c r="E257" s="30">
        <f t="shared" si="3"/>
        <v>95.377877813504824</v>
      </c>
      <c r="F257" s="9"/>
    </row>
    <row r="258" spans="1:6" ht="30" x14ac:dyDescent="0.25">
      <c r="A258" s="22" t="s">
        <v>458</v>
      </c>
      <c r="B258" s="23" t="s">
        <v>457</v>
      </c>
      <c r="C258" s="34">
        <v>3110000</v>
      </c>
      <c r="D258" s="34">
        <v>2966252</v>
      </c>
      <c r="E258" s="30">
        <f t="shared" si="3"/>
        <v>95.377877813504824</v>
      </c>
      <c r="F258" s="9"/>
    </row>
    <row r="259" spans="1:6" ht="60" x14ac:dyDescent="0.25">
      <c r="A259" s="22" t="s">
        <v>460</v>
      </c>
      <c r="B259" s="23" t="s">
        <v>459</v>
      </c>
      <c r="C259" s="34">
        <v>2860000</v>
      </c>
      <c r="D259" s="34">
        <v>2682652</v>
      </c>
      <c r="E259" s="30">
        <f t="shared" si="3"/>
        <v>93.79902097902098</v>
      </c>
      <c r="F259" s="9"/>
    </row>
    <row r="260" spans="1:6" ht="30" x14ac:dyDescent="0.25">
      <c r="A260" s="22" t="s">
        <v>461</v>
      </c>
      <c r="B260" s="23" t="s">
        <v>457</v>
      </c>
      <c r="C260" s="34">
        <v>250000</v>
      </c>
      <c r="D260" s="34">
        <v>283600</v>
      </c>
      <c r="E260" s="30">
        <f t="shared" si="3"/>
        <v>113.44000000000001</v>
      </c>
      <c r="F260" s="9"/>
    </row>
    <row r="261" spans="1:6" ht="90" x14ac:dyDescent="0.25">
      <c r="A261" s="22" t="s">
        <v>463</v>
      </c>
      <c r="B261" s="23" t="s">
        <v>462</v>
      </c>
      <c r="C261" s="34" t="s">
        <v>15</v>
      </c>
      <c r="D261" s="34">
        <v>1117591.1399999999</v>
      </c>
      <c r="E261" s="30" t="s">
        <v>15</v>
      </c>
      <c r="F261" s="9"/>
    </row>
    <row r="262" spans="1:6" ht="105" x14ac:dyDescent="0.25">
      <c r="A262" s="22" t="s">
        <v>465</v>
      </c>
      <c r="B262" s="23" t="s">
        <v>464</v>
      </c>
      <c r="C262" s="34" t="s">
        <v>15</v>
      </c>
      <c r="D262" s="34">
        <v>1117591.1399999999</v>
      </c>
      <c r="E262" s="30" t="s">
        <v>15</v>
      </c>
      <c r="F262" s="9"/>
    </row>
    <row r="263" spans="1:6" ht="105" x14ac:dyDescent="0.25">
      <c r="A263" s="22" t="s">
        <v>467</v>
      </c>
      <c r="B263" s="23" t="s">
        <v>466</v>
      </c>
      <c r="C263" s="34" t="s">
        <v>15</v>
      </c>
      <c r="D263" s="34">
        <v>1117591.1399999999</v>
      </c>
      <c r="E263" s="30" t="s">
        <v>15</v>
      </c>
      <c r="F263" s="9"/>
    </row>
    <row r="264" spans="1:6" ht="45" x14ac:dyDescent="0.25">
      <c r="A264" s="22" t="s">
        <v>469</v>
      </c>
      <c r="B264" s="23" t="s">
        <v>468</v>
      </c>
      <c r="C264" s="34" t="s">
        <v>15</v>
      </c>
      <c r="D264" s="34">
        <v>2879.09</v>
      </c>
      <c r="E264" s="30" t="s">
        <v>15</v>
      </c>
      <c r="F264" s="9"/>
    </row>
    <row r="265" spans="1:6" ht="45" x14ac:dyDescent="0.25">
      <c r="A265" s="22" t="s">
        <v>471</v>
      </c>
      <c r="B265" s="23" t="s">
        <v>470</v>
      </c>
      <c r="C265" s="34" t="s">
        <v>15</v>
      </c>
      <c r="D265" s="34">
        <v>2879.09</v>
      </c>
      <c r="E265" s="30" t="s">
        <v>15</v>
      </c>
      <c r="F265" s="9"/>
    </row>
    <row r="266" spans="1:6" ht="75" x14ac:dyDescent="0.25">
      <c r="A266" s="22" t="s">
        <v>473</v>
      </c>
      <c r="B266" s="23" t="s">
        <v>472</v>
      </c>
      <c r="C266" s="34" t="s">
        <v>15</v>
      </c>
      <c r="D266" s="34">
        <v>1114712.05</v>
      </c>
      <c r="E266" s="30" t="s">
        <v>15</v>
      </c>
      <c r="F266" s="9"/>
    </row>
    <row r="267" spans="1:6" ht="60" x14ac:dyDescent="0.25">
      <c r="A267" s="22" t="s">
        <v>475</v>
      </c>
      <c r="B267" s="23" t="s">
        <v>474</v>
      </c>
      <c r="C267" s="34" t="s">
        <v>15</v>
      </c>
      <c r="D267" s="34">
        <v>-1142935.8799999999</v>
      </c>
      <c r="E267" s="30" t="s">
        <v>15</v>
      </c>
      <c r="F267" s="9"/>
    </row>
    <row r="268" spans="1:6" ht="60" x14ac:dyDescent="0.25">
      <c r="A268" s="22" t="s">
        <v>477</v>
      </c>
      <c r="B268" s="23" t="s">
        <v>476</v>
      </c>
      <c r="C268" s="34" t="s">
        <v>15</v>
      </c>
      <c r="D268" s="34">
        <v>-1142935.8799999999</v>
      </c>
      <c r="E268" s="30" t="s">
        <v>15</v>
      </c>
      <c r="F268" s="9"/>
    </row>
    <row r="269" spans="1:6" ht="60" x14ac:dyDescent="0.25">
      <c r="A269" s="22" t="s">
        <v>479</v>
      </c>
      <c r="B269" s="23" t="s">
        <v>478</v>
      </c>
      <c r="C269" s="34" t="s">
        <v>15</v>
      </c>
      <c r="D269" s="34">
        <v>-1142935.8799999999</v>
      </c>
      <c r="E269" s="30" t="s">
        <v>15</v>
      </c>
      <c r="F269" s="9"/>
    </row>
    <row r="270" spans="1:6" x14ac:dyDescent="0.25">
      <c r="A270" s="38"/>
      <c r="B270" s="38"/>
      <c r="C270" s="38"/>
      <c r="D270" s="38"/>
      <c r="E270" s="38"/>
      <c r="F270" s="2"/>
    </row>
  </sheetData>
  <mergeCells count="6">
    <mergeCell ref="A7:E8"/>
    <mergeCell ref="B12:B14"/>
    <mergeCell ref="A12:A14"/>
    <mergeCell ref="C12:C14"/>
    <mergeCell ref="D12:D14"/>
    <mergeCell ref="E12:E14"/>
  </mergeCells>
  <pageMargins left="0.39370078740157483" right="0.39370078740157483" top="0.39370078740157483" bottom="0.39370078740157483" header="0.51181102362204722" footer="0.51181102362204722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topLeftCell="A3" zoomScaleNormal="100" zoomScaleSheetLayoutView="100" workbookViewId="0">
      <selection activeCell="E13" sqref="E13"/>
    </sheetView>
  </sheetViews>
  <sheetFormatPr defaultRowHeight="15" x14ac:dyDescent="0.25"/>
  <cols>
    <col min="1" max="1" width="11.140625" style="17" customWidth="1"/>
    <col min="2" max="2" width="11.85546875" style="17" customWidth="1"/>
    <col min="3" max="3" width="50.7109375" style="17" customWidth="1"/>
    <col min="4" max="4" width="26.85546875" style="17" customWidth="1"/>
    <col min="5" max="7" width="19.85546875" style="17" customWidth="1"/>
    <col min="8" max="8" width="9.140625" style="1" hidden="1"/>
    <col min="9" max="10" width="9.140625" style="1"/>
    <col min="11" max="11" width="15.42578125" style="1" bestFit="1" customWidth="1"/>
    <col min="12" max="16384" width="9.140625" style="1"/>
  </cols>
  <sheetData>
    <row r="1" spans="1:11" ht="15.75" x14ac:dyDescent="0.25">
      <c r="F1" s="17" t="s">
        <v>552</v>
      </c>
      <c r="H1" s="16"/>
    </row>
    <row r="2" spans="1:11" ht="15.75" x14ac:dyDescent="0.25">
      <c r="F2" s="17" t="s">
        <v>542</v>
      </c>
      <c r="H2" s="16"/>
    </row>
    <row r="3" spans="1:11" ht="15.75" x14ac:dyDescent="0.25">
      <c r="F3" s="17" t="s">
        <v>543</v>
      </c>
      <c r="H3" s="16"/>
    </row>
    <row r="4" spans="1:11" ht="15.75" x14ac:dyDescent="0.25">
      <c r="F4" s="17" t="s">
        <v>548</v>
      </c>
      <c r="H4" s="16"/>
    </row>
    <row r="5" spans="1:11" ht="15.75" x14ac:dyDescent="0.25">
      <c r="F5" s="17" t="s">
        <v>544</v>
      </c>
      <c r="H5" s="16"/>
    </row>
    <row r="6" spans="1:11" ht="14.1" customHeight="1" x14ac:dyDescent="0.25">
      <c r="H6" s="16"/>
    </row>
    <row r="7" spans="1:11" ht="14.1" customHeight="1" x14ac:dyDescent="0.25">
      <c r="A7" s="127" t="s">
        <v>556</v>
      </c>
      <c r="B7" s="127"/>
      <c r="C7" s="127"/>
      <c r="D7" s="127"/>
      <c r="E7" s="127"/>
      <c r="F7" s="127"/>
      <c r="G7" s="127"/>
      <c r="H7" s="127"/>
    </row>
    <row r="8" spans="1:11" ht="12" customHeight="1" x14ac:dyDescent="0.25">
      <c r="A8" s="14"/>
      <c r="B8" s="14"/>
      <c r="C8" s="14"/>
      <c r="D8" s="14"/>
      <c r="E8" s="14"/>
      <c r="F8" s="14"/>
      <c r="G8" s="14"/>
      <c r="H8" s="42"/>
    </row>
    <row r="9" spans="1:11" ht="19.5" customHeight="1" x14ac:dyDescent="0.25">
      <c r="A9" s="130" t="s">
        <v>553</v>
      </c>
      <c r="B9" s="130"/>
      <c r="C9" s="123" t="s">
        <v>0</v>
      </c>
      <c r="D9" s="123" t="s">
        <v>480</v>
      </c>
      <c r="E9" s="125" t="s">
        <v>557</v>
      </c>
      <c r="F9" s="125" t="s">
        <v>551</v>
      </c>
      <c r="G9" s="123" t="s">
        <v>546</v>
      </c>
      <c r="H9" s="128" t="s">
        <v>546</v>
      </c>
    </row>
    <row r="10" spans="1:11" ht="11.1" customHeight="1" x14ac:dyDescent="0.25">
      <c r="A10" s="131" t="s">
        <v>554</v>
      </c>
      <c r="B10" s="132" t="s">
        <v>555</v>
      </c>
      <c r="C10" s="124"/>
      <c r="D10" s="124"/>
      <c r="E10" s="126"/>
      <c r="F10" s="126"/>
      <c r="G10" s="124"/>
      <c r="H10" s="129"/>
    </row>
    <row r="11" spans="1:11" ht="20.25" customHeight="1" x14ac:dyDescent="0.25">
      <c r="A11" s="131"/>
      <c r="B11" s="132"/>
      <c r="C11" s="124"/>
      <c r="D11" s="124"/>
      <c r="E11" s="126"/>
      <c r="F11" s="126"/>
      <c r="G11" s="124"/>
      <c r="H11" s="129"/>
    </row>
    <row r="12" spans="1:11" ht="16.5" customHeight="1" x14ac:dyDescent="0.25">
      <c r="A12" s="33" t="s">
        <v>5</v>
      </c>
      <c r="B12" s="65"/>
      <c r="C12" s="66" t="s">
        <v>481</v>
      </c>
      <c r="D12" s="65" t="s">
        <v>5</v>
      </c>
      <c r="E12" s="67">
        <v>2093464042.29</v>
      </c>
      <c r="F12" s="67">
        <v>1975609658.75</v>
      </c>
      <c r="G12" s="58">
        <f>F12/E12*100</f>
        <v>94.37036504285588</v>
      </c>
      <c r="H12" s="39"/>
      <c r="K12" s="146">
        <f>F14++F21+F23+F26+F32+F37+F43+F46+F50+F54+F56</f>
        <v>1975609565.0600002</v>
      </c>
    </row>
    <row r="13" spans="1:11" ht="12" customHeight="1" x14ac:dyDescent="0.25">
      <c r="A13" s="25"/>
      <c r="B13" s="25"/>
      <c r="C13" s="31" t="s">
        <v>6</v>
      </c>
      <c r="D13" s="25"/>
      <c r="E13" s="51"/>
      <c r="F13" s="51"/>
      <c r="G13" s="50"/>
      <c r="H13" s="39"/>
    </row>
    <row r="14" spans="1:11" ht="19.5" customHeight="1" x14ac:dyDescent="0.25">
      <c r="A14" s="43" t="s">
        <v>558</v>
      </c>
      <c r="B14" s="43" t="s">
        <v>561</v>
      </c>
      <c r="C14" s="52" t="s">
        <v>562</v>
      </c>
      <c r="D14" s="43"/>
      <c r="E14" s="63">
        <f>E15+E16+E17+E18+E19+E20</f>
        <v>123212100</v>
      </c>
      <c r="F14" s="63">
        <f>F15+F16+F17+F18+F19+F20</f>
        <v>110788583.09999999</v>
      </c>
      <c r="G14" s="49">
        <f t="shared" ref="G14:G58" si="0">F14/E14*100</f>
        <v>89.91696684010742</v>
      </c>
      <c r="H14" s="39"/>
      <c r="K14" s="147">
        <f>E14+E23+E21+E26+E32+E37+E43+E46+E50+E54+E56</f>
        <v>2093464042.29</v>
      </c>
    </row>
    <row r="15" spans="1:11" ht="45" x14ac:dyDescent="0.25">
      <c r="A15" s="53" t="s">
        <v>558</v>
      </c>
      <c r="B15" s="53" t="s">
        <v>559</v>
      </c>
      <c r="C15" s="54" t="s">
        <v>482</v>
      </c>
      <c r="D15" s="53" t="s">
        <v>567</v>
      </c>
      <c r="E15" s="55">
        <v>1995000</v>
      </c>
      <c r="F15" s="55">
        <v>1919018.46</v>
      </c>
      <c r="G15" s="50">
        <f t="shared" si="0"/>
        <v>96.191401503759394</v>
      </c>
      <c r="H15" s="40"/>
    </row>
    <row r="16" spans="1:11" ht="60" x14ac:dyDescent="0.25">
      <c r="A16" s="53" t="s">
        <v>558</v>
      </c>
      <c r="B16" s="53" t="s">
        <v>560</v>
      </c>
      <c r="C16" s="54" t="s">
        <v>568</v>
      </c>
      <c r="D16" s="53" t="s">
        <v>569</v>
      </c>
      <c r="E16" s="55">
        <v>38165900</v>
      </c>
      <c r="F16" s="55">
        <v>36833824.68</v>
      </c>
      <c r="G16" s="50">
        <f t="shared" si="0"/>
        <v>96.509776213845342</v>
      </c>
      <c r="H16" s="40"/>
    </row>
    <row r="17" spans="1:8" x14ac:dyDescent="0.25">
      <c r="A17" s="53" t="s">
        <v>558</v>
      </c>
      <c r="B17" s="53" t="s">
        <v>563</v>
      </c>
      <c r="C17" s="54" t="s">
        <v>570</v>
      </c>
      <c r="D17" s="53" t="s">
        <v>571</v>
      </c>
      <c r="E17" s="55">
        <v>74700</v>
      </c>
      <c r="F17" s="55">
        <v>74700</v>
      </c>
      <c r="G17" s="50">
        <f t="shared" si="0"/>
        <v>100</v>
      </c>
      <c r="H17" s="40"/>
    </row>
    <row r="18" spans="1:8" ht="45" x14ac:dyDescent="0.25">
      <c r="A18" s="53" t="s">
        <v>558</v>
      </c>
      <c r="B18" s="53" t="s">
        <v>564</v>
      </c>
      <c r="C18" s="54" t="s">
        <v>572</v>
      </c>
      <c r="D18" s="53" t="s">
        <v>573</v>
      </c>
      <c r="E18" s="55">
        <v>12786000</v>
      </c>
      <c r="F18" s="55">
        <v>12360353.17</v>
      </c>
      <c r="G18" s="50">
        <f t="shared" si="0"/>
        <v>96.670993039261688</v>
      </c>
      <c r="H18" s="40"/>
    </row>
    <row r="19" spans="1:8" x14ac:dyDescent="0.25">
      <c r="A19" s="53" t="s">
        <v>558</v>
      </c>
      <c r="B19" s="53" t="s">
        <v>565</v>
      </c>
      <c r="C19" s="54" t="s">
        <v>574</v>
      </c>
      <c r="D19" s="53" t="s">
        <v>575</v>
      </c>
      <c r="E19" s="55">
        <v>500000</v>
      </c>
      <c r="F19" s="55">
        <v>0</v>
      </c>
      <c r="G19" s="50">
        <f t="shared" si="0"/>
        <v>0</v>
      </c>
      <c r="H19" s="40"/>
    </row>
    <row r="20" spans="1:8" x14ac:dyDescent="0.25">
      <c r="A20" s="53" t="s">
        <v>558</v>
      </c>
      <c r="B20" s="53" t="s">
        <v>566</v>
      </c>
      <c r="C20" s="54" t="s">
        <v>576</v>
      </c>
      <c r="D20" s="53" t="s">
        <v>579</v>
      </c>
      <c r="E20" s="55">
        <v>69690500</v>
      </c>
      <c r="F20" s="55">
        <v>59600686.789999999</v>
      </c>
      <c r="G20" s="50">
        <f t="shared" si="0"/>
        <v>85.521967542204465</v>
      </c>
      <c r="H20" s="40"/>
    </row>
    <row r="21" spans="1:8" ht="15.75" x14ac:dyDescent="0.25">
      <c r="A21" s="47" t="s">
        <v>577</v>
      </c>
      <c r="B21" s="47" t="s">
        <v>561</v>
      </c>
      <c r="C21" s="64" t="s">
        <v>585</v>
      </c>
      <c r="D21" s="47"/>
      <c r="E21" s="48">
        <f>E22</f>
        <v>50000</v>
      </c>
      <c r="F21" s="48">
        <f>F22</f>
        <v>49592</v>
      </c>
      <c r="G21" s="49">
        <f t="shared" si="0"/>
        <v>99.184000000000012</v>
      </c>
      <c r="H21" s="40"/>
    </row>
    <row r="22" spans="1:8" x14ac:dyDescent="0.25">
      <c r="A22" s="53" t="s">
        <v>577</v>
      </c>
      <c r="B22" s="53" t="s">
        <v>560</v>
      </c>
      <c r="C22" s="54" t="s">
        <v>608</v>
      </c>
      <c r="D22" s="53" t="s">
        <v>580</v>
      </c>
      <c r="E22" s="55">
        <v>50000</v>
      </c>
      <c r="F22" s="55">
        <v>49592</v>
      </c>
      <c r="G22" s="50">
        <f t="shared" si="0"/>
        <v>99.184000000000012</v>
      </c>
      <c r="H22" s="40"/>
    </row>
    <row r="23" spans="1:8" ht="29.25" x14ac:dyDescent="0.25">
      <c r="A23" s="47" t="s">
        <v>559</v>
      </c>
      <c r="B23" s="47" t="s">
        <v>561</v>
      </c>
      <c r="C23" s="64" t="s">
        <v>586</v>
      </c>
      <c r="D23" s="47"/>
      <c r="E23" s="48">
        <f>E24+E25</f>
        <v>943488</v>
      </c>
      <c r="F23" s="48">
        <f>F24+F25</f>
        <v>919730.5</v>
      </c>
      <c r="G23" s="49">
        <f t="shared" si="0"/>
        <v>97.481949955908291</v>
      </c>
      <c r="H23" s="40"/>
    </row>
    <row r="24" spans="1:8" ht="45" x14ac:dyDescent="0.25">
      <c r="A24" s="53" t="s">
        <v>559</v>
      </c>
      <c r="B24" s="53" t="s">
        <v>578</v>
      </c>
      <c r="C24" s="54" t="s">
        <v>609</v>
      </c>
      <c r="D24" s="53" t="s">
        <v>588</v>
      </c>
      <c r="E24" s="55">
        <v>119288</v>
      </c>
      <c r="F24" s="55">
        <v>119194</v>
      </c>
      <c r="G24" s="50">
        <f t="shared" si="0"/>
        <v>99.921199114747509</v>
      </c>
      <c r="H24" s="40"/>
    </row>
    <row r="25" spans="1:8" ht="30" x14ac:dyDescent="0.25">
      <c r="A25" s="53" t="s">
        <v>559</v>
      </c>
      <c r="B25" s="53" t="s">
        <v>581</v>
      </c>
      <c r="C25" s="54" t="s">
        <v>610</v>
      </c>
      <c r="D25" s="53" t="s">
        <v>589</v>
      </c>
      <c r="E25" s="55">
        <v>824200</v>
      </c>
      <c r="F25" s="55">
        <v>800536.5</v>
      </c>
      <c r="G25" s="50">
        <f t="shared" si="0"/>
        <v>97.128912885222036</v>
      </c>
      <c r="H25" s="40"/>
    </row>
    <row r="26" spans="1:8" ht="15.75" x14ac:dyDescent="0.25">
      <c r="A26" s="47" t="s">
        <v>560</v>
      </c>
      <c r="B26" s="47" t="s">
        <v>561</v>
      </c>
      <c r="C26" s="64" t="s">
        <v>587</v>
      </c>
      <c r="D26" s="47"/>
      <c r="E26" s="48">
        <f>E27+E28+E29+E30+E31</f>
        <v>153193420</v>
      </c>
      <c r="F26" s="48">
        <f>F27+F28+F29+F30+F31</f>
        <v>125448082.75999999</v>
      </c>
      <c r="G26" s="58">
        <f t="shared" si="0"/>
        <v>81.888688665609791</v>
      </c>
      <c r="H26" s="40"/>
    </row>
    <row r="27" spans="1:8" x14ac:dyDescent="0.25">
      <c r="A27" s="53" t="s">
        <v>560</v>
      </c>
      <c r="B27" s="53" t="s">
        <v>558</v>
      </c>
      <c r="C27" s="54" t="s">
        <v>611</v>
      </c>
      <c r="D27" s="53" t="s">
        <v>591</v>
      </c>
      <c r="E27" s="55">
        <v>305600</v>
      </c>
      <c r="F27" s="55">
        <v>305600</v>
      </c>
      <c r="G27" s="50">
        <f t="shared" si="0"/>
        <v>100</v>
      </c>
      <c r="H27" s="40"/>
    </row>
    <row r="28" spans="1:8" x14ac:dyDescent="0.25">
      <c r="A28" s="53" t="s">
        <v>560</v>
      </c>
      <c r="B28" s="53" t="s">
        <v>563</v>
      </c>
      <c r="C28" s="54" t="s">
        <v>612</v>
      </c>
      <c r="D28" s="53" t="s">
        <v>592</v>
      </c>
      <c r="E28" s="55">
        <v>5441800</v>
      </c>
      <c r="F28" s="55">
        <v>5131844.24</v>
      </c>
      <c r="G28" s="50">
        <f t="shared" si="0"/>
        <v>94.304168473666806</v>
      </c>
      <c r="H28" s="40"/>
    </row>
    <row r="29" spans="1:8" x14ac:dyDescent="0.25">
      <c r="A29" s="53" t="s">
        <v>560</v>
      </c>
      <c r="B29" s="53" t="s">
        <v>582</v>
      </c>
      <c r="C29" s="54" t="s">
        <v>613</v>
      </c>
      <c r="D29" s="53" t="s">
        <v>593</v>
      </c>
      <c r="E29" s="55">
        <v>3600000</v>
      </c>
      <c r="F29" s="55">
        <v>2418709.61</v>
      </c>
      <c r="G29" s="50">
        <f t="shared" si="0"/>
        <v>67.186378055555551</v>
      </c>
      <c r="H29" s="40"/>
    </row>
    <row r="30" spans="1:8" x14ac:dyDescent="0.25">
      <c r="A30" s="53" t="s">
        <v>560</v>
      </c>
      <c r="B30" s="53" t="s">
        <v>583</v>
      </c>
      <c r="C30" s="54" t="s">
        <v>614</v>
      </c>
      <c r="D30" s="53" t="s">
        <v>594</v>
      </c>
      <c r="E30" s="55">
        <v>91337000</v>
      </c>
      <c r="F30" s="55">
        <v>81925457.290000007</v>
      </c>
      <c r="G30" s="50">
        <f t="shared" si="0"/>
        <v>89.695804865498104</v>
      </c>
      <c r="H30" s="40"/>
    </row>
    <row r="31" spans="1:8" x14ac:dyDescent="0.25">
      <c r="A31" s="53" t="s">
        <v>560</v>
      </c>
      <c r="B31" s="53" t="s">
        <v>584</v>
      </c>
      <c r="C31" s="54" t="s">
        <v>615</v>
      </c>
      <c r="D31" s="53" t="s">
        <v>595</v>
      </c>
      <c r="E31" s="55">
        <v>52509020</v>
      </c>
      <c r="F31" s="55">
        <v>35666471.619999997</v>
      </c>
      <c r="G31" s="50">
        <f t="shared" si="0"/>
        <v>67.924466348829199</v>
      </c>
      <c r="H31" s="40"/>
    </row>
    <row r="32" spans="1:8" ht="29.25" x14ac:dyDescent="0.25">
      <c r="A32" s="47" t="s">
        <v>563</v>
      </c>
      <c r="B32" s="47" t="s">
        <v>561</v>
      </c>
      <c r="C32" s="64" t="s">
        <v>590</v>
      </c>
      <c r="D32" s="47"/>
      <c r="E32" s="48">
        <f>E33+E34+E35+E36</f>
        <v>274276860.10000002</v>
      </c>
      <c r="F32" s="48">
        <f>F33+F34+F35+F36</f>
        <v>227697718.50999999</v>
      </c>
      <c r="G32" s="49">
        <f t="shared" si="0"/>
        <v>83.017473084307042</v>
      </c>
      <c r="H32" s="40"/>
    </row>
    <row r="33" spans="1:8" ht="15.75" x14ac:dyDescent="0.25">
      <c r="A33" s="53" t="s">
        <v>563</v>
      </c>
      <c r="B33" s="53" t="s">
        <v>558</v>
      </c>
      <c r="C33" s="54" t="s">
        <v>616</v>
      </c>
      <c r="D33" s="53" t="s">
        <v>598</v>
      </c>
      <c r="E33" s="55">
        <v>144000</v>
      </c>
      <c r="F33" s="55">
        <v>134308.14000000001</v>
      </c>
      <c r="G33" s="46">
        <f t="shared" si="0"/>
        <v>93.269541666666683</v>
      </c>
      <c r="H33" s="40"/>
    </row>
    <row r="34" spans="1:8" ht="15.75" x14ac:dyDescent="0.25">
      <c r="A34" s="53" t="s">
        <v>563</v>
      </c>
      <c r="B34" s="53" t="s">
        <v>577</v>
      </c>
      <c r="C34" s="54" t="s">
        <v>617</v>
      </c>
      <c r="D34" s="53" t="s">
        <v>599</v>
      </c>
      <c r="E34" s="55">
        <v>26120800</v>
      </c>
      <c r="F34" s="55">
        <v>25899297.82</v>
      </c>
      <c r="G34" s="46">
        <f t="shared" si="0"/>
        <v>99.152008437720127</v>
      </c>
      <c r="H34" s="40"/>
    </row>
    <row r="35" spans="1:8" ht="15.75" x14ac:dyDescent="0.25">
      <c r="A35" s="53" t="s">
        <v>563</v>
      </c>
      <c r="B35" s="53" t="s">
        <v>559</v>
      </c>
      <c r="C35" s="54" t="s">
        <v>618</v>
      </c>
      <c r="D35" s="53" t="s">
        <v>600</v>
      </c>
      <c r="E35" s="55">
        <v>1525470.1</v>
      </c>
      <c r="F35" s="55">
        <v>1525470.1</v>
      </c>
      <c r="G35" s="46">
        <f t="shared" si="0"/>
        <v>100</v>
      </c>
      <c r="H35" s="40"/>
    </row>
    <row r="36" spans="1:8" ht="30" x14ac:dyDescent="0.25">
      <c r="A36" s="53" t="s">
        <v>563</v>
      </c>
      <c r="B36" s="53" t="s">
        <v>563</v>
      </c>
      <c r="C36" s="54" t="s">
        <v>619</v>
      </c>
      <c r="D36" s="53" t="s">
        <v>601</v>
      </c>
      <c r="E36" s="55">
        <v>246486590</v>
      </c>
      <c r="F36" s="55">
        <v>200138642.44999999</v>
      </c>
      <c r="G36" s="46">
        <f t="shared" si="0"/>
        <v>81.196564263394606</v>
      </c>
      <c r="H36" s="40"/>
    </row>
    <row r="37" spans="1:8" ht="15.75" x14ac:dyDescent="0.25">
      <c r="A37" s="47" t="s">
        <v>596</v>
      </c>
      <c r="B37" s="47" t="s">
        <v>561</v>
      </c>
      <c r="C37" s="64" t="s">
        <v>597</v>
      </c>
      <c r="D37" s="47"/>
      <c r="E37" s="48">
        <f>E38+E39+E40+E41+E42</f>
        <v>1206750101</v>
      </c>
      <c r="F37" s="48">
        <f>F38+F39+F40+F41+F42</f>
        <v>1181807952.8900001</v>
      </c>
      <c r="G37" s="49">
        <f>F37/E37*100</f>
        <v>97.933114064848141</v>
      </c>
      <c r="H37" s="40"/>
    </row>
    <row r="38" spans="1:8" ht="15.75" x14ac:dyDescent="0.25">
      <c r="A38" s="53" t="s">
        <v>596</v>
      </c>
      <c r="B38" s="53" t="s">
        <v>558</v>
      </c>
      <c r="C38" s="54" t="s">
        <v>620</v>
      </c>
      <c r="D38" s="53" t="s">
        <v>603</v>
      </c>
      <c r="E38" s="55">
        <v>312078800</v>
      </c>
      <c r="F38" s="55">
        <v>305423380.26999998</v>
      </c>
      <c r="G38" s="46">
        <f>F38/E38*100</f>
        <v>97.867391271050764</v>
      </c>
      <c r="H38" s="40"/>
    </row>
    <row r="39" spans="1:8" ht="15.75" x14ac:dyDescent="0.25">
      <c r="A39" s="53" t="s">
        <v>596</v>
      </c>
      <c r="B39" s="53" t="s">
        <v>577</v>
      </c>
      <c r="C39" s="54" t="s">
        <v>621</v>
      </c>
      <c r="D39" s="53" t="s">
        <v>604</v>
      </c>
      <c r="E39" s="55">
        <v>684709800</v>
      </c>
      <c r="F39" s="55">
        <v>683189538.44000006</v>
      </c>
      <c r="G39" s="46">
        <f t="shared" si="0"/>
        <v>99.777969942886756</v>
      </c>
      <c r="H39" s="40"/>
    </row>
    <row r="40" spans="1:8" ht="15.75" x14ac:dyDescent="0.25">
      <c r="A40" s="53" t="s">
        <v>596</v>
      </c>
      <c r="B40" s="53" t="s">
        <v>559</v>
      </c>
      <c r="C40" s="54" t="s">
        <v>622</v>
      </c>
      <c r="D40" s="53" t="s">
        <v>605</v>
      </c>
      <c r="E40" s="55">
        <v>169758770</v>
      </c>
      <c r="F40" s="55">
        <v>154141133.03999999</v>
      </c>
      <c r="G40" s="46">
        <f t="shared" si="0"/>
        <v>90.800100071413098</v>
      </c>
      <c r="H40" s="40"/>
    </row>
    <row r="41" spans="1:8" ht="15.75" x14ac:dyDescent="0.25">
      <c r="A41" s="53" t="s">
        <v>596</v>
      </c>
      <c r="B41" s="53" t="s">
        <v>596</v>
      </c>
      <c r="C41" s="54" t="s">
        <v>623</v>
      </c>
      <c r="D41" s="53" t="s">
        <v>606</v>
      </c>
      <c r="E41" s="55">
        <v>33157900</v>
      </c>
      <c r="F41" s="55">
        <v>32300597.199999999</v>
      </c>
      <c r="G41" s="46">
        <f t="shared" si="0"/>
        <v>97.414484029446982</v>
      </c>
      <c r="H41" s="40"/>
    </row>
    <row r="42" spans="1:8" ht="15.75" x14ac:dyDescent="0.25">
      <c r="A42" s="53" t="s">
        <v>596</v>
      </c>
      <c r="B42" s="53" t="s">
        <v>583</v>
      </c>
      <c r="C42" s="54" t="s">
        <v>624</v>
      </c>
      <c r="D42" s="53" t="s">
        <v>607</v>
      </c>
      <c r="E42" s="55">
        <v>7044831</v>
      </c>
      <c r="F42" s="55">
        <v>6753303.9400000004</v>
      </c>
      <c r="G42" s="46">
        <f t="shared" si="0"/>
        <v>95.861830326376889</v>
      </c>
      <c r="H42" s="40"/>
    </row>
    <row r="43" spans="1:8" ht="15.75" x14ac:dyDescent="0.25">
      <c r="A43" s="47" t="s">
        <v>582</v>
      </c>
      <c r="B43" s="47" t="s">
        <v>561</v>
      </c>
      <c r="C43" s="64" t="s">
        <v>602</v>
      </c>
      <c r="D43" s="47"/>
      <c r="E43" s="48">
        <f>E44+E45</f>
        <v>102071698.08</v>
      </c>
      <c r="F43" s="48">
        <f>F44+F45</f>
        <v>99621507.359999999</v>
      </c>
      <c r="G43" s="49">
        <f t="shared" si="0"/>
        <v>97.599539572585897</v>
      </c>
      <c r="H43" s="40"/>
    </row>
    <row r="44" spans="1:8" ht="15.75" x14ac:dyDescent="0.25">
      <c r="A44" s="53" t="s">
        <v>582</v>
      </c>
      <c r="B44" s="53" t="s">
        <v>558</v>
      </c>
      <c r="C44" s="54" t="s">
        <v>625</v>
      </c>
      <c r="D44" s="53" t="s">
        <v>628</v>
      </c>
      <c r="E44" s="55">
        <v>97291698.079999998</v>
      </c>
      <c r="F44" s="55">
        <v>94870044.25</v>
      </c>
      <c r="G44" s="46">
        <f t="shared" si="0"/>
        <v>97.510934768546491</v>
      </c>
      <c r="H44" s="40"/>
    </row>
    <row r="45" spans="1:8" ht="17.25" customHeight="1" x14ac:dyDescent="0.25">
      <c r="A45" s="53" t="s">
        <v>582</v>
      </c>
      <c r="B45" s="53" t="s">
        <v>560</v>
      </c>
      <c r="C45" s="54" t="s">
        <v>626</v>
      </c>
      <c r="D45" s="53" t="s">
        <v>629</v>
      </c>
      <c r="E45" s="55">
        <v>4780000</v>
      </c>
      <c r="F45" s="55">
        <v>4751463.1100000003</v>
      </c>
      <c r="G45" s="46">
        <f t="shared" si="0"/>
        <v>99.40299393305439</v>
      </c>
      <c r="H45" s="40"/>
    </row>
    <row r="46" spans="1:8" ht="15.75" x14ac:dyDescent="0.25">
      <c r="A46" s="56" t="s">
        <v>578</v>
      </c>
      <c r="B46" s="56" t="s">
        <v>561</v>
      </c>
      <c r="C46" s="64" t="s">
        <v>627</v>
      </c>
      <c r="D46" s="56"/>
      <c r="E46" s="57">
        <f>E47+E48+E49</f>
        <v>35843400</v>
      </c>
      <c r="F46" s="57">
        <f>F47+F48+F49</f>
        <v>35481451.100000001</v>
      </c>
      <c r="G46" s="49">
        <f t="shared" si="0"/>
        <v>98.990193731621446</v>
      </c>
      <c r="H46" s="40"/>
    </row>
    <row r="47" spans="1:8" ht="15.75" x14ac:dyDescent="0.25">
      <c r="A47" s="53" t="s">
        <v>578</v>
      </c>
      <c r="B47" s="53" t="s">
        <v>558</v>
      </c>
      <c r="C47" s="54" t="s">
        <v>635</v>
      </c>
      <c r="D47" s="53" t="s">
        <v>630</v>
      </c>
      <c r="E47" s="55">
        <v>8123000</v>
      </c>
      <c r="F47" s="55">
        <v>8078139.6900000004</v>
      </c>
      <c r="G47" s="46">
        <f t="shared" si="0"/>
        <v>99.447737166071647</v>
      </c>
      <c r="H47" s="40"/>
    </row>
    <row r="48" spans="1:8" ht="15.75" x14ac:dyDescent="0.25">
      <c r="A48" s="53" t="s">
        <v>578</v>
      </c>
      <c r="B48" s="53" t="s">
        <v>560</v>
      </c>
      <c r="C48" s="54" t="s">
        <v>634</v>
      </c>
      <c r="D48" s="53" t="s">
        <v>631</v>
      </c>
      <c r="E48" s="55">
        <v>25379700</v>
      </c>
      <c r="F48" s="55">
        <v>25065821.41</v>
      </c>
      <c r="G48" s="46">
        <f t="shared" si="0"/>
        <v>98.763269108775916</v>
      </c>
      <c r="H48" s="40"/>
    </row>
    <row r="49" spans="1:8" ht="15.75" x14ac:dyDescent="0.25">
      <c r="A49" s="53" t="s">
        <v>578</v>
      </c>
      <c r="B49" s="53" t="s">
        <v>564</v>
      </c>
      <c r="C49" s="54" t="s">
        <v>636</v>
      </c>
      <c r="D49" s="53" t="s">
        <v>632</v>
      </c>
      <c r="E49" s="55">
        <v>2340700</v>
      </c>
      <c r="F49" s="55">
        <v>2337490</v>
      </c>
      <c r="G49" s="46">
        <f t="shared" si="0"/>
        <v>99.862861537147012</v>
      </c>
      <c r="H49" s="40"/>
    </row>
    <row r="50" spans="1:8" ht="15.75" x14ac:dyDescent="0.25">
      <c r="A50" s="56" t="s">
        <v>565</v>
      </c>
      <c r="B50" s="56" t="s">
        <v>561</v>
      </c>
      <c r="C50" s="64" t="s">
        <v>633</v>
      </c>
      <c r="D50" s="56"/>
      <c r="E50" s="57">
        <f>E51+E52+E53</f>
        <v>70550809.969999999</v>
      </c>
      <c r="F50" s="57">
        <f>F51+F52+F53</f>
        <v>68897343.960000008</v>
      </c>
      <c r="G50" s="49">
        <f t="shared" si="0"/>
        <v>97.656347233003999</v>
      </c>
      <c r="H50" s="40"/>
    </row>
    <row r="51" spans="1:8" ht="15.75" x14ac:dyDescent="0.25">
      <c r="A51" s="53" t="s">
        <v>565</v>
      </c>
      <c r="B51" s="53" t="s">
        <v>558</v>
      </c>
      <c r="C51" s="54" t="s">
        <v>637</v>
      </c>
      <c r="D51" s="53" t="s">
        <v>640</v>
      </c>
      <c r="E51" s="55">
        <v>47447200</v>
      </c>
      <c r="F51" s="55">
        <v>45813452.590000004</v>
      </c>
      <c r="G51" s="46">
        <f t="shared" si="0"/>
        <v>96.556704273381783</v>
      </c>
      <c r="H51" s="40"/>
    </row>
    <row r="52" spans="1:8" ht="15.75" x14ac:dyDescent="0.25">
      <c r="A52" s="53" t="s">
        <v>565</v>
      </c>
      <c r="B52" s="53" t="s">
        <v>577</v>
      </c>
      <c r="C52" s="54" t="s">
        <v>638</v>
      </c>
      <c r="D52" s="53" t="s">
        <v>641</v>
      </c>
      <c r="E52" s="55">
        <v>4830000</v>
      </c>
      <c r="F52" s="55">
        <v>4826376.12</v>
      </c>
      <c r="G52" s="46">
        <f t="shared" si="0"/>
        <v>99.924971428571425</v>
      </c>
      <c r="H52" s="40"/>
    </row>
    <row r="53" spans="1:8" ht="30" x14ac:dyDescent="0.25">
      <c r="A53" s="53" t="s">
        <v>565</v>
      </c>
      <c r="B53" s="53" t="s">
        <v>563</v>
      </c>
      <c r="C53" s="54" t="s">
        <v>639</v>
      </c>
      <c r="D53" s="53" t="s">
        <v>642</v>
      </c>
      <c r="E53" s="55">
        <v>18273609.969999999</v>
      </c>
      <c r="F53" s="55">
        <v>18257515.25</v>
      </c>
      <c r="G53" s="46">
        <f t="shared" si="0"/>
        <v>99.911923697471806</v>
      </c>
      <c r="H53" s="40"/>
    </row>
    <row r="54" spans="1:8" ht="29.25" x14ac:dyDescent="0.25">
      <c r="A54" s="56" t="s">
        <v>566</v>
      </c>
      <c r="B54" s="56" t="s">
        <v>561</v>
      </c>
      <c r="C54" s="64" t="s">
        <v>643</v>
      </c>
      <c r="D54" s="56"/>
      <c r="E54" s="57">
        <f>E55</f>
        <v>22000</v>
      </c>
      <c r="F54" s="57">
        <f>F55</f>
        <v>21322.99</v>
      </c>
      <c r="G54" s="49">
        <f t="shared" si="0"/>
        <v>96.922681818181815</v>
      </c>
      <c r="H54" s="40"/>
    </row>
    <row r="55" spans="1:8" ht="30" x14ac:dyDescent="0.25">
      <c r="A55" s="53" t="s">
        <v>566</v>
      </c>
      <c r="B55" s="53" t="s">
        <v>558</v>
      </c>
      <c r="C55" s="54" t="s">
        <v>645</v>
      </c>
      <c r="D55" s="53" t="s">
        <v>646</v>
      </c>
      <c r="E55" s="55">
        <v>22000</v>
      </c>
      <c r="F55" s="55">
        <v>21322.99</v>
      </c>
      <c r="G55" s="46">
        <f t="shared" si="0"/>
        <v>96.922681818181815</v>
      </c>
      <c r="H55" s="40"/>
    </row>
    <row r="56" spans="1:8" ht="43.5" x14ac:dyDescent="0.25">
      <c r="A56" s="56" t="s">
        <v>581</v>
      </c>
      <c r="B56" s="56" t="s">
        <v>561</v>
      </c>
      <c r="C56" s="64" t="s">
        <v>644</v>
      </c>
      <c r="D56" s="56"/>
      <c r="E56" s="57">
        <f>E57+E58</f>
        <v>126550165.14</v>
      </c>
      <c r="F56" s="57">
        <f>F57+F58</f>
        <v>124876279.89</v>
      </c>
      <c r="G56" s="49">
        <f t="shared" si="0"/>
        <v>98.677295088356303</v>
      </c>
      <c r="H56" s="40"/>
    </row>
    <row r="57" spans="1:8" ht="45" x14ac:dyDescent="0.25">
      <c r="A57" s="53" t="s">
        <v>581</v>
      </c>
      <c r="B57" s="53" t="s">
        <v>558</v>
      </c>
      <c r="C57" s="54" t="s">
        <v>647</v>
      </c>
      <c r="D57" s="53" t="s">
        <v>649</v>
      </c>
      <c r="E57" s="55">
        <v>24268000</v>
      </c>
      <c r="F57" s="55">
        <v>24268000</v>
      </c>
      <c r="G57" s="46">
        <f t="shared" si="0"/>
        <v>100</v>
      </c>
      <c r="H57" s="40"/>
    </row>
    <row r="58" spans="1:8" ht="30" x14ac:dyDescent="0.25">
      <c r="A58" s="53" t="s">
        <v>581</v>
      </c>
      <c r="B58" s="53" t="s">
        <v>559</v>
      </c>
      <c r="C58" s="54" t="s">
        <v>648</v>
      </c>
      <c r="D58" s="53" t="s">
        <v>650</v>
      </c>
      <c r="E58" s="55">
        <v>102282165.14</v>
      </c>
      <c r="F58" s="55">
        <v>100608279.89</v>
      </c>
      <c r="G58" s="46">
        <f t="shared" si="0"/>
        <v>98.363463221854119</v>
      </c>
      <c r="H58" s="40"/>
    </row>
    <row r="59" spans="1:8" ht="24" customHeight="1" x14ac:dyDescent="0.25">
      <c r="A59" s="59" t="s">
        <v>5</v>
      </c>
      <c r="B59" s="59"/>
      <c r="C59" s="60" t="s">
        <v>483</v>
      </c>
      <c r="D59" s="59" t="s">
        <v>5</v>
      </c>
      <c r="E59" s="61">
        <v>-60518180.109999999</v>
      </c>
      <c r="F59" s="61">
        <v>7696992.5800000001</v>
      </c>
      <c r="G59" s="62" t="s">
        <v>5</v>
      </c>
      <c r="H59" s="41"/>
    </row>
    <row r="60" spans="1:8" ht="15" customHeight="1" x14ac:dyDescent="0.25">
      <c r="A60" s="44"/>
      <c r="B60" s="44"/>
      <c r="C60" s="45"/>
      <c r="D60" s="44"/>
      <c r="E60" s="44"/>
      <c r="F60" s="44"/>
      <c r="G60" s="44"/>
      <c r="H60" s="2"/>
    </row>
  </sheetData>
  <mergeCells count="10">
    <mergeCell ref="A7:H7"/>
    <mergeCell ref="H9:H11"/>
    <mergeCell ref="A9:B9"/>
    <mergeCell ref="C9:C11"/>
    <mergeCell ref="D9:D11"/>
    <mergeCell ref="F9:F11"/>
    <mergeCell ref="G9:G11"/>
    <mergeCell ref="A10:A11"/>
    <mergeCell ref="B10:B11"/>
    <mergeCell ref="E9:E11"/>
  </mergeCells>
  <pageMargins left="0.39370078740157483" right="0.39370078740157483" top="0.39370078740157483" bottom="0.39370078740157483" header="0" footer="0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zoomScaleNormal="100" zoomScaleSheetLayoutView="100" workbookViewId="0">
      <selection activeCell="B22" sqref="B22"/>
    </sheetView>
  </sheetViews>
  <sheetFormatPr defaultRowHeight="15.75" x14ac:dyDescent="0.25"/>
  <cols>
    <col min="1" max="1" width="35" style="16" customWidth="1"/>
    <col min="2" max="2" width="50.7109375" style="16" customWidth="1"/>
    <col min="3" max="5" width="19.85546875" style="16" customWidth="1"/>
    <col min="6" max="6" width="9.140625" style="1" customWidth="1"/>
    <col min="7" max="16384" width="9.140625" style="1"/>
  </cols>
  <sheetData>
    <row r="1" spans="1:6" x14ac:dyDescent="0.25">
      <c r="D1" s="16" t="s">
        <v>651</v>
      </c>
    </row>
    <row r="2" spans="1:6" x14ac:dyDescent="0.25">
      <c r="D2" s="16" t="s">
        <v>542</v>
      </c>
    </row>
    <row r="3" spans="1:6" x14ac:dyDescent="0.25">
      <c r="D3" s="16" t="s">
        <v>543</v>
      </c>
    </row>
    <row r="4" spans="1:6" x14ac:dyDescent="0.25">
      <c r="D4" s="16" t="s">
        <v>548</v>
      </c>
    </row>
    <row r="5" spans="1:6" x14ac:dyDescent="0.25">
      <c r="D5" s="16" t="s">
        <v>544</v>
      </c>
    </row>
    <row r="7" spans="1:6" x14ac:dyDescent="0.25">
      <c r="A7" s="133" t="s">
        <v>653</v>
      </c>
      <c r="B7" s="133"/>
      <c r="C7" s="133"/>
      <c r="D7" s="133"/>
      <c r="E7" s="133"/>
    </row>
    <row r="9" spans="1:6" ht="12" customHeight="1" x14ac:dyDescent="0.25">
      <c r="A9" s="71"/>
      <c r="B9" s="72"/>
      <c r="C9" s="73"/>
      <c r="D9" s="74"/>
      <c r="E9" s="75"/>
      <c r="F9" s="2"/>
    </row>
    <row r="10" spans="1:6" ht="13.5" customHeight="1" x14ac:dyDescent="0.25">
      <c r="A10" s="134" t="s">
        <v>652</v>
      </c>
      <c r="B10" s="134" t="s">
        <v>0</v>
      </c>
      <c r="C10" s="134" t="s">
        <v>557</v>
      </c>
      <c r="D10" s="134" t="s">
        <v>551</v>
      </c>
      <c r="E10" s="134" t="s">
        <v>546</v>
      </c>
      <c r="F10" s="2"/>
    </row>
    <row r="11" spans="1:6" ht="12" customHeight="1" x14ac:dyDescent="0.25">
      <c r="A11" s="135"/>
      <c r="B11" s="134"/>
      <c r="C11" s="135"/>
      <c r="D11" s="135"/>
      <c r="E11" s="135"/>
      <c r="F11" s="2"/>
    </row>
    <row r="12" spans="1:6" ht="12" customHeight="1" x14ac:dyDescent="0.25">
      <c r="A12" s="135"/>
      <c r="B12" s="134"/>
      <c r="C12" s="135"/>
      <c r="D12" s="135"/>
      <c r="E12" s="135"/>
      <c r="F12" s="2"/>
    </row>
    <row r="13" spans="1:6" ht="11.25" customHeight="1" x14ac:dyDescent="0.25">
      <c r="A13" s="135"/>
      <c r="B13" s="134"/>
      <c r="C13" s="135"/>
      <c r="D13" s="135"/>
      <c r="E13" s="135"/>
      <c r="F13" s="2"/>
    </row>
    <row r="14" spans="1:6" ht="10.5" customHeight="1" x14ac:dyDescent="0.25">
      <c r="A14" s="135"/>
      <c r="B14" s="134"/>
      <c r="C14" s="135"/>
      <c r="D14" s="135"/>
      <c r="E14" s="135"/>
      <c r="F14" s="2"/>
    </row>
    <row r="15" spans="1:6" ht="12" customHeight="1" x14ac:dyDescent="0.25">
      <c r="A15" s="80">
        <v>3</v>
      </c>
      <c r="B15" s="81">
        <v>1</v>
      </c>
      <c r="C15" s="82" t="s">
        <v>1</v>
      </c>
      <c r="D15" s="82" t="s">
        <v>2</v>
      </c>
      <c r="E15" s="82" t="s">
        <v>3</v>
      </c>
      <c r="F15" s="2"/>
    </row>
    <row r="16" spans="1:6" ht="18" customHeight="1" x14ac:dyDescent="0.25">
      <c r="A16" s="83" t="s">
        <v>5</v>
      </c>
      <c r="B16" s="84" t="s">
        <v>484</v>
      </c>
      <c r="C16" s="85">
        <v>60518180.109999999</v>
      </c>
      <c r="D16" s="85">
        <v>-7696992.5800000001</v>
      </c>
      <c r="E16" s="46" t="s">
        <v>15</v>
      </c>
      <c r="F16" s="2"/>
    </row>
    <row r="17" spans="1:6" ht="12" customHeight="1" x14ac:dyDescent="0.25">
      <c r="A17" s="86"/>
      <c r="B17" s="87" t="s">
        <v>6</v>
      </c>
      <c r="C17" s="88"/>
      <c r="D17" s="88"/>
      <c r="E17" s="89"/>
      <c r="F17" s="2"/>
    </row>
    <row r="18" spans="1:6" ht="18" customHeight="1" x14ac:dyDescent="0.25">
      <c r="A18" s="86" t="s">
        <v>5</v>
      </c>
      <c r="B18" s="90" t="s">
        <v>485</v>
      </c>
      <c r="C18" s="91">
        <v>-10944030</v>
      </c>
      <c r="D18" s="91">
        <v>-10691030</v>
      </c>
      <c r="E18" s="92">
        <f>D18/C18*100</f>
        <v>97.688237331220762</v>
      </c>
      <c r="F18" s="2"/>
    </row>
    <row r="19" spans="1:6" ht="12" customHeight="1" x14ac:dyDescent="0.25">
      <c r="A19" s="86"/>
      <c r="B19" s="93" t="s">
        <v>486</v>
      </c>
      <c r="C19" s="88"/>
      <c r="D19" s="88"/>
      <c r="E19" s="89"/>
      <c r="F19" s="2"/>
    </row>
    <row r="20" spans="1:6" ht="31.5" x14ac:dyDescent="0.25">
      <c r="A20" s="100" t="s">
        <v>488</v>
      </c>
      <c r="B20" s="101" t="s">
        <v>487</v>
      </c>
      <c r="C20" s="102">
        <v>-4600000</v>
      </c>
      <c r="D20" s="102">
        <v>-4600000</v>
      </c>
      <c r="E20" s="103">
        <f>D20/C20*100</f>
        <v>100</v>
      </c>
      <c r="F20" s="2"/>
    </row>
    <row r="21" spans="1:6" ht="47.25" x14ac:dyDescent="0.25">
      <c r="A21" s="86" t="s">
        <v>490</v>
      </c>
      <c r="B21" s="94" t="s">
        <v>489</v>
      </c>
      <c r="C21" s="91">
        <v>-4600000</v>
      </c>
      <c r="D21" s="91">
        <v>-4600000</v>
      </c>
      <c r="E21" s="92">
        <f t="shared" ref="E21:E31" si="0">D21/C21*100</f>
        <v>100</v>
      </c>
      <c r="F21" s="2"/>
    </row>
    <row r="22" spans="1:6" ht="63" x14ac:dyDescent="0.25">
      <c r="A22" s="86" t="s">
        <v>492</v>
      </c>
      <c r="B22" s="94" t="s">
        <v>491</v>
      </c>
      <c r="C22" s="91">
        <v>-4600000</v>
      </c>
      <c r="D22" s="91">
        <v>-4600000</v>
      </c>
      <c r="E22" s="92">
        <f t="shared" si="0"/>
        <v>100</v>
      </c>
      <c r="F22" s="2"/>
    </row>
    <row r="23" spans="1:6" ht="63" x14ac:dyDescent="0.25">
      <c r="A23" s="86" t="s">
        <v>494</v>
      </c>
      <c r="B23" s="94" t="s">
        <v>493</v>
      </c>
      <c r="C23" s="91">
        <v>-4600000</v>
      </c>
      <c r="D23" s="91">
        <v>-4600000</v>
      </c>
      <c r="E23" s="92">
        <f t="shared" si="0"/>
        <v>100</v>
      </c>
      <c r="F23" s="2"/>
    </row>
    <row r="24" spans="1:6" ht="31.5" x14ac:dyDescent="0.25">
      <c r="A24" s="100" t="s">
        <v>496</v>
      </c>
      <c r="B24" s="101" t="s">
        <v>495</v>
      </c>
      <c r="C24" s="102">
        <v>-6344030</v>
      </c>
      <c r="D24" s="102">
        <v>-6091030</v>
      </c>
      <c r="E24" s="103">
        <f t="shared" si="0"/>
        <v>96.011998682225652</v>
      </c>
      <c r="F24" s="2"/>
    </row>
    <row r="25" spans="1:6" ht="31.5" x14ac:dyDescent="0.25">
      <c r="A25" s="86" t="s">
        <v>498</v>
      </c>
      <c r="B25" s="94" t="s">
        <v>497</v>
      </c>
      <c r="C25" s="91">
        <v>-6344030</v>
      </c>
      <c r="D25" s="91">
        <v>-6091030</v>
      </c>
      <c r="E25" s="92">
        <f t="shared" si="0"/>
        <v>96.011998682225652</v>
      </c>
      <c r="F25" s="2"/>
    </row>
    <row r="26" spans="1:6" ht="31.5" x14ac:dyDescent="0.25">
      <c r="A26" s="86" t="s">
        <v>500</v>
      </c>
      <c r="B26" s="94" t="s">
        <v>499</v>
      </c>
      <c r="C26" s="91">
        <v>-10000000</v>
      </c>
      <c r="D26" s="91">
        <v>-9747000</v>
      </c>
      <c r="E26" s="92">
        <f t="shared" si="0"/>
        <v>97.47</v>
      </c>
      <c r="F26" s="2"/>
    </row>
    <row r="27" spans="1:6" ht="47.25" x14ac:dyDescent="0.25">
      <c r="A27" s="86" t="s">
        <v>502</v>
      </c>
      <c r="B27" s="94" t="s">
        <v>501</v>
      </c>
      <c r="C27" s="91">
        <v>-10000000</v>
      </c>
      <c r="D27" s="91">
        <v>-9747000</v>
      </c>
      <c r="E27" s="92">
        <f t="shared" si="0"/>
        <v>97.47</v>
      </c>
      <c r="F27" s="2"/>
    </row>
    <row r="28" spans="1:6" ht="63" x14ac:dyDescent="0.25">
      <c r="A28" s="86" t="s">
        <v>504</v>
      </c>
      <c r="B28" s="94" t="s">
        <v>503</v>
      </c>
      <c r="C28" s="91">
        <v>-10000000</v>
      </c>
      <c r="D28" s="91">
        <v>-9747000</v>
      </c>
      <c r="E28" s="92">
        <f t="shared" si="0"/>
        <v>97.47</v>
      </c>
      <c r="F28" s="2"/>
    </row>
    <row r="29" spans="1:6" ht="47.25" x14ac:dyDescent="0.25">
      <c r="A29" s="100" t="s">
        <v>506</v>
      </c>
      <c r="B29" s="101" t="s">
        <v>505</v>
      </c>
      <c r="C29" s="102">
        <v>3655970</v>
      </c>
      <c r="D29" s="102">
        <v>3655970</v>
      </c>
      <c r="E29" s="103">
        <f t="shared" si="0"/>
        <v>100</v>
      </c>
      <c r="F29" s="2"/>
    </row>
    <row r="30" spans="1:6" ht="63" x14ac:dyDescent="0.25">
      <c r="A30" s="86" t="s">
        <v>508</v>
      </c>
      <c r="B30" s="94" t="s">
        <v>507</v>
      </c>
      <c r="C30" s="91">
        <v>3655970</v>
      </c>
      <c r="D30" s="91">
        <v>3655970</v>
      </c>
      <c r="E30" s="92">
        <f t="shared" si="0"/>
        <v>100</v>
      </c>
      <c r="F30" s="2"/>
    </row>
    <row r="31" spans="1:6" ht="78.75" x14ac:dyDescent="0.25">
      <c r="A31" s="86" t="s">
        <v>510</v>
      </c>
      <c r="B31" s="94" t="s">
        <v>509</v>
      </c>
      <c r="C31" s="91">
        <v>3655970</v>
      </c>
      <c r="D31" s="91">
        <v>3655970</v>
      </c>
      <c r="E31" s="92">
        <f t="shared" si="0"/>
        <v>100</v>
      </c>
      <c r="F31" s="2"/>
    </row>
    <row r="32" spans="1:6" ht="14.1" customHeight="1" x14ac:dyDescent="0.25">
      <c r="A32" s="86" t="s">
        <v>5</v>
      </c>
      <c r="B32" s="95" t="s">
        <v>511</v>
      </c>
      <c r="C32" s="91" t="s">
        <v>15</v>
      </c>
      <c r="D32" s="91" t="s">
        <v>15</v>
      </c>
      <c r="E32" s="92" t="s">
        <v>15</v>
      </c>
      <c r="F32" s="2"/>
    </row>
    <row r="33" spans="1:6" ht="12.95" customHeight="1" x14ac:dyDescent="0.25">
      <c r="A33" s="86"/>
      <c r="B33" s="96" t="s">
        <v>486</v>
      </c>
      <c r="C33" s="88"/>
      <c r="D33" s="88"/>
      <c r="E33" s="92"/>
      <c r="F33" s="2"/>
    </row>
    <row r="34" spans="1:6" ht="14.1" customHeight="1" x14ac:dyDescent="0.25">
      <c r="A34" s="100"/>
      <c r="B34" s="104" t="s">
        <v>512</v>
      </c>
      <c r="C34" s="102">
        <v>-252537385.97</v>
      </c>
      <c r="D34" s="102">
        <v>-305760234.32999998</v>
      </c>
      <c r="E34" s="103"/>
      <c r="F34" s="2"/>
    </row>
    <row r="35" spans="1:6" ht="31.5" x14ac:dyDescent="0.25">
      <c r="A35" s="86" t="s">
        <v>514</v>
      </c>
      <c r="B35" s="97" t="s">
        <v>513</v>
      </c>
      <c r="C35" s="91">
        <v>71462210.109999985</v>
      </c>
      <c r="D35" s="91">
        <v>2994037.4200000167</v>
      </c>
      <c r="E35" s="92"/>
      <c r="F35" s="2"/>
    </row>
    <row r="36" spans="1:6" ht="14.1" customHeight="1" x14ac:dyDescent="0.25">
      <c r="A36" s="86"/>
      <c r="B36" s="95" t="s">
        <v>515</v>
      </c>
      <c r="C36" s="91" t="s">
        <v>15</v>
      </c>
      <c r="D36" s="91" t="s">
        <v>15</v>
      </c>
      <c r="E36" s="98" t="s">
        <v>516</v>
      </c>
      <c r="F36" s="2"/>
    </row>
    <row r="37" spans="1:6" x14ac:dyDescent="0.25">
      <c r="A37" s="100" t="s">
        <v>518</v>
      </c>
      <c r="B37" s="101" t="s">
        <v>517</v>
      </c>
      <c r="C37" s="102">
        <v>-2036601832.1800001</v>
      </c>
      <c r="D37" s="102">
        <v>-1986962621.3299999</v>
      </c>
      <c r="E37" s="105" t="s">
        <v>516</v>
      </c>
      <c r="F37" s="2"/>
    </row>
    <row r="38" spans="1:6" x14ac:dyDescent="0.25">
      <c r="A38" s="86" t="s">
        <v>520</v>
      </c>
      <c r="B38" s="94" t="s">
        <v>519</v>
      </c>
      <c r="C38" s="91">
        <v>-2036601832.1800001</v>
      </c>
      <c r="D38" s="91" t="s">
        <v>15</v>
      </c>
      <c r="E38" s="98" t="s">
        <v>516</v>
      </c>
      <c r="F38" s="2"/>
    </row>
    <row r="39" spans="1:6" x14ac:dyDescent="0.25">
      <c r="A39" s="86" t="s">
        <v>522</v>
      </c>
      <c r="B39" s="94" t="s">
        <v>521</v>
      </c>
      <c r="C39" s="91">
        <v>-2036601832.1800001</v>
      </c>
      <c r="D39" s="91">
        <v>-1986962621.3299999</v>
      </c>
      <c r="E39" s="98" t="s">
        <v>516</v>
      </c>
      <c r="F39" s="2"/>
    </row>
    <row r="40" spans="1:6" ht="31.5" x14ac:dyDescent="0.25">
      <c r="A40" s="86" t="s">
        <v>524</v>
      </c>
      <c r="B40" s="94" t="s">
        <v>523</v>
      </c>
      <c r="C40" s="91">
        <v>-2036601832.1800001</v>
      </c>
      <c r="D40" s="91">
        <v>-1986962621.3299999</v>
      </c>
      <c r="E40" s="98" t="s">
        <v>516</v>
      </c>
      <c r="F40" s="2"/>
    </row>
    <row r="41" spans="1:6" ht="31.5" x14ac:dyDescent="0.25">
      <c r="A41" s="86" t="s">
        <v>526</v>
      </c>
      <c r="B41" s="94" t="s">
        <v>525</v>
      </c>
      <c r="C41" s="91">
        <v>-2036601832.1800001</v>
      </c>
      <c r="D41" s="91">
        <v>-1986962621.3299999</v>
      </c>
      <c r="E41" s="98" t="s">
        <v>516</v>
      </c>
      <c r="F41" s="2"/>
    </row>
    <row r="42" spans="1:6" ht="14.1" customHeight="1" x14ac:dyDescent="0.25">
      <c r="A42" s="86"/>
      <c r="B42" s="95" t="s">
        <v>527</v>
      </c>
      <c r="C42" s="91" t="s">
        <v>15</v>
      </c>
      <c r="D42" s="91" t="s">
        <v>15</v>
      </c>
      <c r="E42" s="98" t="s">
        <v>516</v>
      </c>
      <c r="F42" s="2"/>
    </row>
    <row r="43" spans="1:6" x14ac:dyDescent="0.25">
      <c r="A43" s="106" t="s">
        <v>529</v>
      </c>
      <c r="B43" s="101" t="s">
        <v>528</v>
      </c>
      <c r="C43" s="102">
        <v>2108064042.29</v>
      </c>
      <c r="D43" s="102">
        <v>1989956658.75</v>
      </c>
      <c r="E43" s="105" t="s">
        <v>516</v>
      </c>
      <c r="F43" s="2"/>
    </row>
    <row r="44" spans="1:6" x14ac:dyDescent="0.25">
      <c r="A44" s="99" t="s">
        <v>520</v>
      </c>
      <c r="B44" s="94" t="s">
        <v>530</v>
      </c>
      <c r="C44" s="91">
        <v>1784064446.21</v>
      </c>
      <c r="D44" s="91">
        <v>16931618.899999999</v>
      </c>
      <c r="E44" s="98" t="s">
        <v>516</v>
      </c>
      <c r="F44" s="2"/>
    </row>
    <row r="45" spans="1:6" ht="31.5" x14ac:dyDescent="0.25">
      <c r="A45" s="99" t="s">
        <v>532</v>
      </c>
      <c r="B45" s="94" t="s">
        <v>531</v>
      </c>
      <c r="C45" s="91">
        <v>1784064446.21</v>
      </c>
      <c r="D45" s="91">
        <v>1681202387</v>
      </c>
      <c r="E45" s="98" t="s">
        <v>516</v>
      </c>
      <c r="F45" s="2"/>
    </row>
    <row r="46" spans="1:6" ht="31.5" x14ac:dyDescent="0.25">
      <c r="A46" s="99" t="s">
        <v>534</v>
      </c>
      <c r="B46" s="94" t="s">
        <v>533</v>
      </c>
      <c r="C46" s="91">
        <v>1784064446.21</v>
      </c>
      <c r="D46" s="91">
        <v>1681202387</v>
      </c>
      <c r="E46" s="98" t="s">
        <v>516</v>
      </c>
      <c r="F46" s="2"/>
    </row>
    <row r="47" spans="1:6" ht="31.5" x14ac:dyDescent="0.25">
      <c r="A47" s="99" t="s">
        <v>536</v>
      </c>
      <c r="B47" s="94" t="s">
        <v>535</v>
      </c>
      <c r="C47" s="91">
        <v>1784064446.21</v>
      </c>
      <c r="D47" s="91">
        <v>1681202387</v>
      </c>
      <c r="E47" s="98" t="s">
        <v>516</v>
      </c>
      <c r="F47" s="2"/>
    </row>
    <row r="48" spans="1:6" x14ac:dyDescent="0.25">
      <c r="A48" s="99" t="s">
        <v>537</v>
      </c>
      <c r="B48" s="94" t="s">
        <v>530</v>
      </c>
      <c r="C48" s="91">
        <v>323999596.07999998</v>
      </c>
      <c r="D48" s="91">
        <v>120574541.92</v>
      </c>
      <c r="E48" s="98" t="s">
        <v>516</v>
      </c>
      <c r="F48" s="2"/>
    </row>
    <row r="49" spans="1:6" ht="31.5" x14ac:dyDescent="0.25">
      <c r="A49" s="99" t="s">
        <v>538</v>
      </c>
      <c r="B49" s="94" t="s">
        <v>531</v>
      </c>
      <c r="C49" s="91">
        <v>323999596.07999998</v>
      </c>
      <c r="D49" s="91">
        <v>308754271.75</v>
      </c>
      <c r="E49" s="98" t="s">
        <v>516</v>
      </c>
      <c r="F49" s="2"/>
    </row>
    <row r="50" spans="1:6" ht="31.5" x14ac:dyDescent="0.25">
      <c r="A50" s="99" t="s">
        <v>539</v>
      </c>
      <c r="B50" s="94" t="s">
        <v>533</v>
      </c>
      <c r="C50" s="91">
        <v>323999596.07999998</v>
      </c>
      <c r="D50" s="91">
        <v>308754271.75</v>
      </c>
      <c r="E50" s="98" t="s">
        <v>516</v>
      </c>
      <c r="F50" s="2"/>
    </row>
    <row r="51" spans="1:6" ht="31.5" x14ac:dyDescent="0.25">
      <c r="A51" s="99" t="s">
        <v>540</v>
      </c>
      <c r="B51" s="94" t="s">
        <v>535</v>
      </c>
      <c r="C51" s="91">
        <v>323999596.07999998</v>
      </c>
      <c r="D51" s="91">
        <v>308754271.75</v>
      </c>
      <c r="E51" s="98" t="s">
        <v>516</v>
      </c>
      <c r="F51" s="2"/>
    </row>
    <row r="52" spans="1:6" ht="10.5" customHeight="1" x14ac:dyDescent="0.25">
      <c r="A52" s="76"/>
      <c r="B52" s="77"/>
      <c r="C52" s="78"/>
      <c r="D52" s="79"/>
      <c r="E52" s="79"/>
      <c r="F52" s="2"/>
    </row>
    <row r="53" spans="1:6" x14ac:dyDescent="0.25">
      <c r="A53" s="68"/>
      <c r="B53" s="68"/>
      <c r="C53" s="69"/>
      <c r="D53" s="70"/>
      <c r="E53" s="70"/>
      <c r="F53" s="2"/>
    </row>
    <row r="54" spans="1:6" ht="20.100000000000001" customHeight="1" x14ac:dyDescent="0.25">
      <c r="A54" s="107"/>
      <c r="B54" s="108"/>
      <c r="C54" s="136"/>
      <c r="D54" s="137"/>
      <c r="E54" s="107"/>
      <c r="F54" s="2"/>
    </row>
    <row r="55" spans="1:6" ht="9.9499999999999993" customHeight="1" x14ac:dyDescent="0.25">
      <c r="A55" s="107"/>
      <c r="B55" s="109"/>
      <c r="C55" s="138"/>
      <c r="D55" s="139"/>
      <c r="E55" s="107"/>
      <c r="F55" s="2"/>
    </row>
    <row r="56" spans="1:6" ht="9.9499999999999993" customHeight="1" x14ac:dyDescent="0.25">
      <c r="A56" s="110"/>
      <c r="B56" s="111"/>
      <c r="C56" s="112"/>
      <c r="D56" s="112"/>
      <c r="E56" s="112"/>
      <c r="F56" s="2"/>
    </row>
    <row r="57" spans="1:6" ht="10.5" customHeight="1" x14ac:dyDescent="0.25">
      <c r="A57" s="110"/>
      <c r="B57" s="113"/>
      <c r="C57" s="114"/>
      <c r="D57" s="140"/>
      <c r="E57" s="141"/>
      <c r="F57" s="2"/>
    </row>
    <row r="58" spans="1:6" x14ac:dyDescent="0.25">
      <c r="A58" s="107"/>
      <c r="B58" s="115"/>
      <c r="C58" s="142"/>
      <c r="D58" s="143"/>
      <c r="E58" s="109"/>
      <c r="F58" s="2"/>
    </row>
    <row r="59" spans="1:6" ht="11.1" customHeight="1" x14ac:dyDescent="0.25">
      <c r="A59" s="107"/>
      <c r="B59" s="107"/>
      <c r="C59" s="138"/>
      <c r="D59" s="139"/>
      <c r="E59" s="107"/>
      <c r="F59" s="2"/>
    </row>
    <row r="60" spans="1:6" ht="11.1" customHeight="1" x14ac:dyDescent="0.25">
      <c r="A60" s="107"/>
      <c r="B60" s="107"/>
      <c r="C60" s="109"/>
      <c r="D60" s="109"/>
      <c r="E60" s="107"/>
      <c r="F60" s="2"/>
    </row>
    <row r="61" spans="1:6" ht="11.1" customHeight="1" x14ac:dyDescent="0.25">
      <c r="A61" s="107"/>
      <c r="B61" s="107"/>
      <c r="C61" s="109"/>
      <c r="D61" s="109"/>
      <c r="E61" s="107"/>
      <c r="F61" s="2"/>
    </row>
    <row r="62" spans="1:6" ht="11.1" customHeight="1" x14ac:dyDescent="0.25">
      <c r="A62" s="107"/>
      <c r="B62" s="107"/>
      <c r="C62" s="109"/>
      <c r="D62" s="109"/>
      <c r="E62" s="107"/>
      <c r="F62" s="2"/>
    </row>
    <row r="63" spans="1:6" ht="17.100000000000001" customHeight="1" x14ac:dyDescent="0.25">
      <c r="A63" s="110"/>
      <c r="B63" s="116"/>
      <c r="C63" s="116"/>
      <c r="D63" s="116"/>
      <c r="E63" s="117"/>
      <c r="F63" s="2"/>
    </row>
    <row r="64" spans="1:6" ht="17.25" customHeight="1" x14ac:dyDescent="0.25">
      <c r="A64" s="107"/>
      <c r="B64" s="108"/>
      <c r="C64" s="136"/>
      <c r="D64" s="137"/>
      <c r="E64" s="117"/>
      <c r="F64" s="2"/>
    </row>
    <row r="65" spans="1:6" ht="12" customHeight="1" x14ac:dyDescent="0.25">
      <c r="A65" s="107"/>
      <c r="B65" s="109"/>
      <c r="C65" s="138"/>
      <c r="D65" s="139"/>
      <c r="E65" s="117"/>
      <c r="F65" s="2"/>
    </row>
    <row r="66" spans="1:6" ht="17.100000000000001" customHeight="1" x14ac:dyDescent="0.25">
      <c r="A66" s="108"/>
      <c r="B66" s="108"/>
      <c r="C66" s="110"/>
      <c r="D66" s="116"/>
      <c r="E66" s="116"/>
      <c r="F66" s="2"/>
    </row>
    <row r="67" spans="1:6" ht="15" hidden="1" customHeight="1" x14ac:dyDescent="0.25">
      <c r="A67" s="108"/>
      <c r="B67" s="108"/>
      <c r="C67" s="110"/>
      <c r="D67" s="116"/>
      <c r="E67" s="107"/>
      <c r="F67" s="2"/>
    </row>
    <row r="68" spans="1:6" ht="15" hidden="1" customHeight="1" x14ac:dyDescent="0.25">
      <c r="A68" s="108"/>
      <c r="B68" s="117"/>
      <c r="C68" s="136"/>
      <c r="D68" s="137"/>
      <c r="E68" s="117"/>
      <c r="F68" s="2"/>
    </row>
    <row r="69" spans="1:6" ht="15" hidden="1" customHeight="1" x14ac:dyDescent="0.25">
      <c r="A69" s="107"/>
      <c r="B69" s="117"/>
      <c r="C69" s="138"/>
      <c r="D69" s="139"/>
      <c r="E69" s="117"/>
      <c r="F69" s="2"/>
    </row>
    <row r="70" spans="1:6" ht="17.100000000000001" customHeight="1" x14ac:dyDescent="0.25">
      <c r="A70" s="107"/>
      <c r="B70" s="117"/>
      <c r="C70" s="109"/>
      <c r="D70" s="109"/>
      <c r="E70" s="117"/>
      <c r="F70" s="2"/>
    </row>
    <row r="71" spans="1:6" ht="15" hidden="1" customHeight="1" x14ac:dyDescent="0.25">
      <c r="A71" s="108"/>
      <c r="B71" s="108"/>
      <c r="C71" s="110"/>
      <c r="D71" s="116"/>
      <c r="E71" s="117"/>
      <c r="F71" s="2"/>
    </row>
    <row r="72" spans="1:6" ht="15" hidden="1" customHeight="1" x14ac:dyDescent="0.25">
      <c r="A72" s="108"/>
      <c r="B72" s="117"/>
      <c r="C72" s="136"/>
      <c r="D72" s="137"/>
      <c r="E72" s="117"/>
      <c r="F72" s="2"/>
    </row>
    <row r="73" spans="1:6" ht="15" hidden="1" customHeight="1" x14ac:dyDescent="0.25">
      <c r="A73" s="107"/>
      <c r="B73" s="117"/>
      <c r="C73" s="138"/>
      <c r="D73" s="139"/>
      <c r="E73" s="117"/>
      <c r="F73" s="2"/>
    </row>
    <row r="74" spans="1:6" ht="17.100000000000001" customHeight="1" x14ac:dyDescent="0.25">
      <c r="A74" s="108"/>
      <c r="B74" s="108"/>
      <c r="C74" s="110"/>
      <c r="D74" s="116"/>
      <c r="E74" s="116"/>
      <c r="F74" s="2"/>
    </row>
    <row r="75" spans="1:6" ht="17.100000000000001" customHeight="1" x14ac:dyDescent="0.25">
      <c r="A75" s="111"/>
      <c r="B75" s="108"/>
      <c r="C75" s="110"/>
      <c r="D75" s="118"/>
      <c r="E75" s="118"/>
      <c r="F75" s="2"/>
    </row>
    <row r="76" spans="1:6" ht="15" hidden="1" customHeight="1" x14ac:dyDescent="0.25">
      <c r="A76" s="119"/>
      <c r="B76" s="119"/>
      <c r="C76" s="119"/>
      <c r="D76" s="119"/>
      <c r="E76" s="119"/>
      <c r="F76" s="2"/>
    </row>
    <row r="77" spans="1:6" ht="15" hidden="1" customHeight="1" x14ac:dyDescent="0.25">
      <c r="A77" s="120"/>
      <c r="B77" s="144"/>
      <c r="C77" s="145"/>
      <c r="D77" s="145"/>
      <c r="E77" s="145"/>
      <c r="F77" s="2"/>
    </row>
    <row r="78" spans="1:6" ht="15" hidden="1" customHeight="1" x14ac:dyDescent="0.25">
      <c r="A78" s="121"/>
      <c r="B78" s="121"/>
      <c r="C78" s="121"/>
      <c r="D78" s="121"/>
      <c r="E78" s="121"/>
      <c r="F78" s="2"/>
    </row>
    <row r="79" spans="1:6" x14ac:dyDescent="0.25">
      <c r="A79" s="120"/>
      <c r="B79" s="120"/>
      <c r="C79" s="120"/>
      <c r="D79" s="120"/>
      <c r="E79" s="120"/>
    </row>
    <row r="80" spans="1:6" x14ac:dyDescent="0.25">
      <c r="A80" s="120"/>
      <c r="B80" s="120"/>
      <c r="C80" s="120"/>
      <c r="D80" s="120"/>
      <c r="E80" s="120"/>
    </row>
  </sheetData>
  <mergeCells count="18">
    <mergeCell ref="C73:D73"/>
    <mergeCell ref="B77:E77"/>
    <mergeCell ref="C64:D64"/>
    <mergeCell ref="C65:D65"/>
    <mergeCell ref="C68:D68"/>
    <mergeCell ref="C69:D69"/>
    <mergeCell ref="C72:D72"/>
    <mergeCell ref="C54:D54"/>
    <mergeCell ref="C55:D55"/>
    <mergeCell ref="D57:E57"/>
    <mergeCell ref="C58:D58"/>
    <mergeCell ref="C59:D59"/>
    <mergeCell ref="A7:E7"/>
    <mergeCell ref="B10:B14"/>
    <mergeCell ref="C10:C14"/>
    <mergeCell ref="D10:D14"/>
    <mergeCell ref="E10:E14"/>
    <mergeCell ref="A10:A14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2321292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F4DD191-5EEE-4248-8203-CBD291D695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 1</vt:lpstr>
      <vt:lpstr>Прил. 2</vt:lpstr>
      <vt:lpstr>Прил.3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</dc:creator>
  <cp:lastModifiedBy>buh1</cp:lastModifiedBy>
  <cp:lastPrinted>2023-03-16T07:25:28Z</cp:lastPrinted>
  <dcterms:created xsi:type="dcterms:W3CDTF">2023-02-16T08:49:51Z</dcterms:created>
  <dcterms:modified xsi:type="dcterms:W3CDTF">2023-04-14T06:32:08Z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sem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